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M:\QUALITY SYSTEM\SURVEYS\TSM DECLARATIONS\"/>
    </mc:Choice>
  </mc:AlternateContent>
  <xr:revisionPtr revIDLastSave="0" documentId="13_ncr:1_{15AF507F-F7FE-4FFD-95A6-81F91DDBDE73}"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8680" yWindow="-120" windowWidth="29040" windowHeight="16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S1491" i="5"/>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C263" i="5"/>
  <c r="V263" i="5" s="1"/>
  <c r="R263" i="5" s="1"/>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C37" i="5"/>
  <c r="V37" i="5" s="1"/>
  <c r="R37" i="5" s="1"/>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C22" i="5"/>
  <c r="V22" i="5" s="1"/>
  <c r="I22" i="5" s="1"/>
  <c r="B22" i="5"/>
  <c r="S22" i="5" s="1"/>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76" i="5" l="1"/>
  <c r="S918" i="5"/>
  <c r="S1000" i="5"/>
  <c r="AB579" i="5"/>
  <c r="AB1293" i="5"/>
  <c r="AB1353" i="5"/>
  <c r="AB1437" i="5"/>
  <c r="AB1624" i="5"/>
  <c r="AB1691" i="5"/>
  <c r="AB1731" i="5"/>
  <c r="AB2402" i="5"/>
  <c r="AB2465" i="5"/>
  <c r="S1465" i="5"/>
  <c r="T1624" i="5"/>
  <c r="S1770" i="5"/>
  <c r="T1781" i="5"/>
  <c r="S2140" i="5"/>
  <c r="S2428" i="5"/>
  <c r="AB299" i="5"/>
  <c r="R480" i="5"/>
  <c r="AB674" i="5"/>
  <c r="AB841" i="5"/>
  <c r="AB1115" i="5"/>
  <c r="AB1401" i="5"/>
  <c r="T1519" i="5"/>
  <c r="T2060" i="5"/>
  <c r="T2317" i="5"/>
  <c r="AB481" i="5"/>
  <c r="R528" i="5"/>
  <c r="AB858" i="5"/>
  <c r="T190" i="5"/>
  <c r="AB594" i="5"/>
  <c r="AB630" i="5"/>
  <c r="T645" i="5"/>
  <c r="S778" i="5"/>
  <c r="S853" i="5"/>
  <c r="AB1022" i="5"/>
  <c r="T1435" i="5"/>
  <c r="AB1463" i="5"/>
  <c r="S1477" i="5"/>
  <c r="S1596" i="5"/>
  <c r="T1814" i="5"/>
  <c r="S2015" i="5"/>
  <c r="S2038" i="5"/>
  <c r="T2133" i="5"/>
  <c r="AB446" i="5"/>
  <c r="AB450" i="5"/>
  <c r="G681" i="5"/>
  <c r="AB720" i="5"/>
  <c r="AB1757" i="5"/>
  <c r="S120" i="5"/>
  <c r="T250" i="5"/>
  <c r="AB488" i="5"/>
  <c r="S515" i="5"/>
  <c r="G550" i="5"/>
  <c r="T585" i="5"/>
  <c r="AB643" i="5"/>
  <c r="S858" i="5"/>
  <c r="AB902" i="5"/>
  <c r="AB1071" i="5"/>
  <c r="T1098" i="5"/>
  <c r="AB1140" i="5"/>
  <c r="T1244" i="5"/>
  <c r="S1398" i="5"/>
  <c r="AB1566" i="5"/>
  <c r="AB1594" i="5"/>
  <c r="AB1672" i="5"/>
  <c r="S1754" i="5"/>
  <c r="AB1814" i="5"/>
  <c r="AB2069" i="5"/>
  <c r="AB2073" i="5"/>
  <c r="T2188" i="5"/>
  <c r="AB2413"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H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R262" i="5" s="1"/>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I808" i="5" s="1"/>
  <c r="AB808" i="5"/>
  <c r="V872" i="5"/>
  <c r="AB872" i="5"/>
  <c r="AB882" i="5"/>
  <c r="T882" i="5"/>
  <c r="S882" i="5"/>
  <c r="T950" i="5"/>
  <c r="S950" i="5"/>
  <c r="F975" i="5"/>
  <c r="H975" i="5"/>
  <c r="H1103" i="5"/>
  <c r="G1103" i="5"/>
  <c r="F1103" i="5"/>
  <c r="H134" i="5"/>
  <c r="V175" i="5"/>
  <c r="F175" i="5" s="1"/>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H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F676" i="5"/>
  <c r="V678" i="5"/>
  <c r="R678" i="5" s="1"/>
  <c r="S686" i="5"/>
  <c r="S694" i="5"/>
  <c r="E700" i="5"/>
  <c r="X700" i="5" s="1"/>
  <c r="S702" i="5"/>
  <c r="G705" i="5"/>
  <c r="H707" i="5"/>
  <c r="V720" i="5"/>
  <c r="J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AB1352" i="5"/>
  <c r="V1352" i="5"/>
  <c r="R1352" i="5" s="1"/>
  <c r="J1369" i="5"/>
  <c r="R1369" i="5"/>
  <c r="H1369" i="5"/>
  <c r="G1369" i="5"/>
  <c r="AB1385" i="5"/>
  <c r="V1385" i="5"/>
  <c r="R1506" i="5"/>
  <c r="F1506" i="5"/>
  <c r="AB835" i="5"/>
  <c r="S889" i="5"/>
  <c r="AB986" i="5"/>
  <c r="AB1034" i="5"/>
  <c r="T1034" i="5"/>
  <c r="V1051" i="5"/>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197"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I2465" i="5" s="1"/>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J261" i="5" s="1"/>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I400" i="5"/>
  <c r="I405" i="5"/>
  <c r="R405" i="5"/>
  <c r="J405" i="5"/>
  <c r="H405" i="5"/>
  <c r="R409" i="5"/>
  <c r="E412" i="5"/>
  <c r="X412" i="5" s="1"/>
  <c r="R412" i="5"/>
  <c r="I412" i="5"/>
  <c r="H412" i="5"/>
  <c r="E416" i="5"/>
  <c r="X416" i="5" s="1"/>
  <c r="I416" i="5"/>
  <c r="H416" i="5"/>
  <c r="F416" i="5"/>
  <c r="V419" i="5"/>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11" i="5"/>
  <c r="AB134" i="5"/>
  <c r="F137" i="5"/>
  <c r="T138" i="5"/>
  <c r="F141" i="5"/>
  <c r="AB142" i="5"/>
  <c r="E145" i="5"/>
  <c r="X145" i="5" s="1"/>
  <c r="T154" i="5"/>
  <c r="T158" i="5"/>
  <c r="E161" i="5"/>
  <c r="X161" i="5" s="1"/>
  <c r="F167"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J443" i="5" s="1"/>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H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T383" i="5"/>
  <c r="AB388" i="5"/>
  <c r="R392" i="5"/>
  <c r="R393" i="5"/>
  <c r="V407" i="5"/>
  <c r="R407" i="5" s="1"/>
  <c r="V415" i="5"/>
  <c r="AB417" i="5"/>
  <c r="V423" i="5"/>
  <c r="H423" i="5" s="1"/>
  <c r="AB425" i="5"/>
  <c r="V431" i="5"/>
  <c r="G431" i="5" s="1"/>
  <c r="AB433" i="5"/>
  <c r="V439" i="5"/>
  <c r="G439" i="5" s="1"/>
  <c r="AB441" i="5"/>
  <c r="V447" i="5"/>
  <c r="AB449" i="5"/>
  <c r="I451" i="5"/>
  <c r="I452" i="5"/>
  <c r="R461" i="5"/>
  <c r="E461" i="5"/>
  <c r="X461" i="5" s="1"/>
  <c r="V472" i="5"/>
  <c r="I472" i="5" s="1"/>
  <c r="AB489" i="5"/>
  <c r="AB501" i="5"/>
  <c r="S503" i="5"/>
  <c r="AB505" i="5"/>
  <c r="S507" i="5"/>
  <c r="AB513" i="5"/>
  <c r="AB521" i="5"/>
  <c r="AB537" i="5"/>
  <c r="S539" i="5"/>
  <c r="H543" i="5"/>
  <c r="E547" i="5"/>
  <c r="X547" i="5" s="1"/>
  <c r="R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V576" i="5"/>
  <c r="H576" i="5" s="1"/>
  <c r="E584" i="5"/>
  <c r="X584" i="5" s="1"/>
  <c r="J584" i="5"/>
  <c r="R586" i="5"/>
  <c r="V588" i="5"/>
  <c r="G588" i="5" s="1"/>
  <c r="V596" i="5"/>
  <c r="G596" i="5" s="1"/>
  <c r="AB599" i="5"/>
  <c r="F618" i="5"/>
  <c r="E636" i="5"/>
  <c r="X636" i="5" s="1"/>
  <c r="F636" i="5"/>
  <c r="R636" i="5"/>
  <c r="J636" i="5"/>
  <c r="V648" i="5"/>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I720" i="5"/>
  <c r="J728" i="5"/>
  <c r="F728" i="5"/>
  <c r="E728" i="5"/>
  <c r="X728" i="5" s="1"/>
  <c r="T749" i="5"/>
  <c r="AB749" i="5"/>
  <c r="AB757" i="5"/>
  <c r="S762" i="5"/>
  <c r="T762" i="5"/>
  <c r="S813" i="5"/>
  <c r="AB813" i="5"/>
  <c r="T813" i="5"/>
  <c r="V829" i="5"/>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T900" i="5"/>
  <c r="S900" i="5"/>
  <c r="R913" i="5"/>
  <c r="F913" i="5"/>
  <c r="J939" i="5"/>
  <c r="H939" i="5"/>
  <c r="J948" i="5"/>
  <c r="H948" i="5"/>
  <c r="V971" i="5"/>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R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I676" i="5"/>
  <c r="E678" i="5"/>
  <c r="X678" i="5" s="1"/>
  <c r="G689" i="5"/>
  <c r="S695" i="5"/>
  <c r="G697" i="5"/>
  <c r="H700" i="5"/>
  <c r="G701" i="5"/>
  <c r="AB709" i="5"/>
  <c r="V710" i="5"/>
  <c r="J710" i="5" s="1"/>
  <c r="AB717" i="5"/>
  <c r="V718" i="5"/>
  <c r="H718" i="5" s="1"/>
  <c r="G723" i="5"/>
  <c r="G727" i="5"/>
  <c r="G735" i="5"/>
  <c r="G741" i="5"/>
  <c r="V746" i="5"/>
  <c r="F746" i="5" s="1"/>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R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S1055" i="5"/>
  <c r="S1060" i="5"/>
  <c r="AB1062" i="5"/>
  <c r="S1066" i="5"/>
  <c r="E1067" i="5"/>
  <c r="X1067" i="5" s="1"/>
  <c r="T1080" i="5"/>
  <c r="S1080" i="5"/>
  <c r="S1083" i="5"/>
  <c r="S1088" i="5"/>
  <c r="F1102" i="5"/>
  <c r="V1110" i="5"/>
  <c r="R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R1224" i="5" s="1"/>
  <c r="J1257" i="5"/>
  <c r="I1257" i="5"/>
  <c r="F1257" i="5"/>
  <c r="V1260" i="5"/>
  <c r="I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G1272" i="5" s="1"/>
  <c r="J1281" i="5"/>
  <c r="F1281" i="5"/>
  <c r="T1343" i="5"/>
  <c r="AB1343" i="5"/>
  <c r="S1343" i="5"/>
  <c r="F1349" i="5"/>
  <c r="T1390" i="5"/>
  <c r="S1390" i="5"/>
  <c r="T1411" i="5"/>
  <c r="S1411" i="5"/>
  <c r="I1422" i="5"/>
  <c r="R1422" i="5"/>
  <c r="H1422" i="5"/>
  <c r="F1422" i="5"/>
  <c r="V1426" i="5"/>
  <c r="V1434" i="5"/>
  <c r="J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E1285" i="5" s="1"/>
  <c r="X1285" i="5" s="1"/>
  <c r="AB1289" i="5"/>
  <c r="G1301" i="5"/>
  <c r="S1302" i="5"/>
  <c r="T1313" i="5"/>
  <c r="AB1316" i="5"/>
  <c r="V1317" i="5"/>
  <c r="G1317" i="5" s="1"/>
  <c r="AB1321" i="5"/>
  <c r="G1333" i="5"/>
  <c r="S1334" i="5"/>
  <c r="G1336" i="5"/>
  <c r="G1349" i="5"/>
  <c r="S1382" i="5"/>
  <c r="AB1390" i="5"/>
  <c r="G1397" i="5"/>
  <c r="AB1405" i="5"/>
  <c r="G1414" i="5"/>
  <c r="V1430" i="5"/>
  <c r="V1438" i="5"/>
  <c r="J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J1492" i="5"/>
  <c r="S1499" i="5"/>
  <c r="V1508" i="5"/>
  <c r="E1508" i="5" s="1"/>
  <c r="X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R2173" i="5" s="1"/>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J444" i="5"/>
  <c r="S445" i="5"/>
  <c r="V446"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S420" i="5"/>
  <c r="S424" i="5"/>
  <c r="S428" i="5"/>
  <c r="S432" i="5"/>
  <c r="S436" i="5"/>
  <c r="S440"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H562" i="5"/>
  <c r="E562" i="5"/>
  <c r="X562" i="5" s="1"/>
  <c r="T580" i="5"/>
  <c r="S580" i="5"/>
  <c r="AB580" i="5"/>
  <c r="J586" i="5"/>
  <c r="I586" i="5"/>
  <c r="H586" i="5"/>
  <c r="E586" i="5"/>
  <c r="X586" i="5" s="1"/>
  <c r="G341" i="5"/>
  <c r="G345" i="5"/>
  <c r="G349" i="5"/>
  <c r="G353" i="5"/>
  <c r="G357" i="5"/>
  <c r="G361"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T444" i="5"/>
  <c r="G445" i="5"/>
  <c r="R447" i="5"/>
  <c r="T448" i="5"/>
  <c r="G449" i="5"/>
  <c r="R451" i="5"/>
  <c r="T452" i="5"/>
  <c r="G453" i="5"/>
  <c r="R455" i="5"/>
  <c r="T456" i="5"/>
  <c r="G457"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I574" i="5"/>
  <c r="H574" i="5"/>
  <c r="E574" i="5"/>
  <c r="X574" i="5" s="1"/>
  <c r="AB578" i="5"/>
  <c r="T578" i="5"/>
  <c r="S578" i="5"/>
  <c r="AB581" i="5"/>
  <c r="V581" i="5"/>
  <c r="G581" i="5" s="1"/>
  <c r="H682" i="5"/>
  <c r="R682" i="5"/>
  <c r="J682" i="5"/>
  <c r="I682" i="5"/>
  <c r="F682" i="5"/>
  <c r="E682" i="5"/>
  <c r="X682" i="5" s="1"/>
  <c r="S461"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T590" i="5"/>
  <c r="T594" i="5"/>
  <c r="I596" i="5"/>
  <c r="E598" i="5"/>
  <c r="X598" i="5" s="1"/>
  <c r="T598" i="5"/>
  <c r="I600" i="5"/>
  <c r="E602" i="5"/>
  <c r="X602" i="5" s="1"/>
  <c r="T602" i="5"/>
  <c r="I604" i="5"/>
  <c r="E606" i="5"/>
  <c r="X606" i="5" s="1"/>
  <c r="T606"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T634" i="5"/>
  <c r="I636" i="5"/>
  <c r="E638" i="5"/>
  <c r="X638" i="5" s="1"/>
  <c r="T638" i="5"/>
  <c r="E642" i="5"/>
  <c r="X642" i="5" s="1"/>
  <c r="T642" i="5"/>
  <c r="I644" i="5"/>
  <c r="E646" i="5"/>
  <c r="X646" i="5" s="1"/>
  <c r="T646" i="5"/>
  <c r="E650" i="5"/>
  <c r="X650" i="5" s="1"/>
  <c r="T650" i="5"/>
  <c r="I652" i="5"/>
  <c r="T654" i="5"/>
  <c r="I656" i="5"/>
  <c r="T658" i="5"/>
  <c r="I660" i="5"/>
  <c r="T662" i="5"/>
  <c r="T666" i="5"/>
  <c r="T670" i="5"/>
  <c r="T674" i="5"/>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S664" i="5"/>
  <c r="V665" i="5"/>
  <c r="G665" i="5" s="1"/>
  <c r="H666" i="5"/>
  <c r="S668" i="5"/>
  <c r="V669" i="5"/>
  <c r="G669" i="5" s="1"/>
  <c r="S672" i="5"/>
  <c r="V673" i="5"/>
  <c r="G673" i="5" s="1"/>
  <c r="H674" i="5"/>
  <c r="S676" i="5"/>
  <c r="V677" i="5"/>
  <c r="G677" i="5" s="1"/>
  <c r="H678"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696" i="5"/>
  <c r="G700" i="5"/>
  <c r="G704" i="5"/>
  <c r="G708" i="5"/>
  <c r="G716" i="5"/>
  <c r="G724" i="5"/>
  <c r="G728" i="5"/>
  <c r="G732" i="5"/>
  <c r="G736" i="5"/>
  <c r="G740" i="5"/>
  <c r="G744" i="5"/>
  <c r="G748"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E883" i="5"/>
  <c r="X883" i="5" s="1"/>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G836" i="5"/>
  <c r="R843" i="5"/>
  <c r="J843" i="5"/>
  <c r="I843" i="5"/>
  <c r="E843" i="5"/>
  <c r="X843" i="5" s="1"/>
  <c r="E844" i="5"/>
  <c r="X844" i="5" s="1"/>
  <c r="R844" i="5"/>
  <c r="I844" i="5"/>
  <c r="G844" i="5"/>
  <c r="R851" i="5"/>
  <c r="J851" i="5"/>
  <c r="I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I969" i="5"/>
  <c r="H969" i="5"/>
  <c r="E969" i="5"/>
  <c r="X969" i="5" s="1"/>
  <c r="I973" i="5"/>
  <c r="H973" i="5"/>
  <c r="E973" i="5"/>
  <c r="X973" i="5" s="1"/>
  <c r="J982" i="5"/>
  <c r="I982" i="5"/>
  <c r="H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I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V1263" i="5"/>
  <c r="G1263" i="5" s="1"/>
  <c r="R1264" i="5"/>
  <c r="J1264" i="5"/>
  <c r="I1264" i="5"/>
  <c r="G1264" i="5"/>
  <c r="F1264" i="5"/>
  <c r="E1264" i="5"/>
  <c r="X1264" i="5" s="1"/>
  <c r="V1267" i="5"/>
  <c r="R1268" i="5"/>
  <c r="J1268" i="5"/>
  <c r="I1268" i="5"/>
  <c r="G1268" i="5"/>
  <c r="F1268" i="5"/>
  <c r="E1268" i="5"/>
  <c r="X1268" i="5" s="1"/>
  <c r="V1271" i="5"/>
  <c r="G1271" i="5" s="1"/>
  <c r="I1272" i="5"/>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I1308" i="5"/>
  <c r="G1308" i="5"/>
  <c r="F1308" i="5"/>
  <c r="V1311" i="5"/>
  <c r="R1312" i="5"/>
  <c r="J1312" i="5"/>
  <c r="I1312" i="5"/>
  <c r="G1312" i="5"/>
  <c r="F1312" i="5"/>
  <c r="E1312" i="5"/>
  <c r="X1312" i="5" s="1"/>
  <c r="V1315" i="5"/>
  <c r="G1315" i="5" s="1"/>
  <c r="R1316" i="5"/>
  <c r="J1316" i="5"/>
  <c r="I1316" i="5"/>
  <c r="G1316" i="5"/>
  <c r="F1316" i="5"/>
  <c r="E1316" i="5"/>
  <c r="X1316" i="5" s="1"/>
  <c r="V1319" i="5"/>
  <c r="J1320" i="5"/>
  <c r="I1320" i="5"/>
  <c r="G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J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G1054" i="5"/>
  <c r="G1058" i="5"/>
  <c r="I1059" i="5"/>
  <c r="G1062" i="5"/>
  <c r="I1063" i="5"/>
  <c r="G1066" i="5"/>
  <c r="I1067" i="5"/>
  <c r="G1070" i="5"/>
  <c r="I1071" i="5"/>
  <c r="I1075" i="5"/>
  <c r="G1078" i="5"/>
  <c r="G1082" i="5"/>
  <c r="I1083" i="5"/>
  <c r="I1087" i="5"/>
  <c r="G1090" i="5"/>
  <c r="I1091" i="5"/>
  <c r="G1094" i="5"/>
  <c r="I1095" i="5"/>
  <c r="G1098" i="5"/>
  <c r="I1099" i="5"/>
  <c r="G1102" i="5"/>
  <c r="I1103" i="5"/>
  <c r="G1106"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G1236" i="5"/>
  <c r="V1239" i="5"/>
  <c r="G1239" i="5" s="1"/>
  <c r="F1241" i="5"/>
  <c r="F1246" i="5"/>
  <c r="E1246" i="5"/>
  <c r="X1246" i="5" s="1"/>
  <c r="AB1246" i="5"/>
  <c r="I1250" i="5"/>
  <c r="H1253" i="5"/>
  <c r="AB1255" i="5"/>
  <c r="H1257" i="5"/>
  <c r="AB1259" i="5"/>
  <c r="H1261" i="5"/>
  <c r="AB1263" i="5"/>
  <c r="H1265" i="5"/>
  <c r="AB1267"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R1269" i="5"/>
  <c r="E1273" i="5"/>
  <c r="X1273" i="5" s="1"/>
  <c r="R1273" i="5"/>
  <c r="E1277" i="5"/>
  <c r="X1277" i="5" s="1"/>
  <c r="R1277" i="5"/>
  <c r="E1281" i="5"/>
  <c r="X1281" i="5" s="1"/>
  <c r="R1281" i="5"/>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R1680" i="5"/>
  <c r="J1680" i="5"/>
  <c r="I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E1431" i="5"/>
  <c r="X1431" i="5" s="1"/>
  <c r="AB1431" i="5"/>
  <c r="E1434" i="5"/>
  <c r="X1434" i="5" s="1"/>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F1508" i="5"/>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F1427" i="5"/>
  <c r="R1427" i="5"/>
  <c r="I1431" i="5"/>
  <c r="F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J1431" i="5"/>
  <c r="V1433" i="5"/>
  <c r="G1433"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I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13" i="5"/>
  <c r="H1617" i="5"/>
  <c r="H1621" i="5"/>
  <c r="V1635" i="5"/>
  <c r="G1635" i="5" s="1"/>
  <c r="F1644" i="5"/>
  <c r="AB1654" i="5"/>
  <c r="T1654" i="5"/>
  <c r="S1654" i="5"/>
  <c r="R1660" i="5"/>
  <c r="V1667" i="5"/>
  <c r="G1667" i="5" s="1"/>
  <c r="F1676" i="5"/>
  <c r="AB1686" i="5"/>
  <c r="T1686" i="5"/>
  <c r="S1686" i="5"/>
  <c r="E1692" i="5"/>
  <c r="X1692" i="5" s="1"/>
  <c r="R1692" i="5"/>
  <c r="J1692" i="5"/>
  <c r="I1692" i="5"/>
  <c r="H1692" i="5"/>
  <c r="V1699" i="5"/>
  <c r="G1699" i="5" s="1"/>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R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AB2014" i="5"/>
  <c r="G2015" i="5"/>
  <c r="E2019" i="5"/>
  <c r="X2019" i="5" s="1"/>
  <c r="R2019" i="5"/>
  <c r="J2019" i="5"/>
  <c r="I2019" i="5"/>
  <c r="H2019" i="5"/>
  <c r="V2026" i="5"/>
  <c r="G2026" i="5" s="1"/>
  <c r="AB2033" i="5"/>
  <c r="T2033" i="5"/>
  <c r="S2033"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J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G2465" i="5" l="1"/>
  <c r="R2413" i="5"/>
  <c r="H2173" i="5"/>
  <c r="I2184" i="5"/>
  <c r="R2157" i="5"/>
  <c r="J2012" i="5"/>
  <c r="H2003" i="5"/>
  <c r="E2003" i="5"/>
  <c r="X2003" i="5" s="1"/>
  <c r="J1774" i="5"/>
  <c r="J1609" i="5"/>
  <c r="G1708" i="5"/>
  <c r="F1708" i="5"/>
  <c r="H1660" i="5"/>
  <c r="E1660" i="5"/>
  <c r="X1660" i="5" s="1"/>
  <c r="J1708" i="5"/>
  <c r="H1508" i="5"/>
  <c r="E1269" i="5"/>
  <c r="X1269" i="5" s="1"/>
  <c r="H1269" i="5"/>
  <c r="H1233" i="5"/>
  <c r="G1110" i="5"/>
  <c r="J1272" i="5"/>
  <c r="F1260" i="5"/>
  <c r="J1224" i="5"/>
  <c r="I836" i="5"/>
  <c r="E752" i="5"/>
  <c r="X752" i="5" s="1"/>
  <c r="I608" i="5"/>
  <c r="F314" i="5"/>
  <c r="F720" i="5"/>
  <c r="H2465" i="5"/>
  <c r="F2413" i="5"/>
  <c r="E2413" i="5"/>
  <c r="X2413" i="5" s="1"/>
  <c r="I2237" i="5"/>
  <c r="F2199" i="5"/>
  <c r="E2199" i="5"/>
  <c r="X2199" i="5" s="1"/>
  <c r="J2173" i="5"/>
  <c r="E2184" i="5"/>
  <c r="X2184" i="5" s="1"/>
  <c r="J2184" i="5"/>
  <c r="G2173" i="5"/>
  <c r="E2157" i="5"/>
  <c r="X2157" i="5" s="1"/>
  <c r="H2116" i="5"/>
  <c r="F2035" i="5"/>
  <c r="F2003" i="5"/>
  <c r="I2003" i="5"/>
  <c r="R1645" i="5"/>
  <c r="R1609" i="5"/>
  <c r="E1664" i="5"/>
  <c r="X1664" i="5" s="1"/>
  <c r="I1660" i="5"/>
  <c r="H1609" i="5"/>
  <c r="F1609" i="5"/>
  <c r="R1708" i="5"/>
  <c r="E1435" i="5"/>
  <c r="X1435" i="5" s="1"/>
  <c r="I1508" i="5"/>
  <c r="J1233" i="5"/>
  <c r="I1079" i="5"/>
  <c r="E1272" i="5"/>
  <c r="X1272" i="5" s="1"/>
  <c r="G1260" i="5"/>
  <c r="F1224" i="5"/>
  <c r="R836" i="5"/>
  <c r="G752" i="5"/>
  <c r="I632" i="5"/>
  <c r="E524" i="5"/>
  <c r="X524" i="5" s="1"/>
  <c r="R808" i="5"/>
  <c r="J314" i="5"/>
  <c r="I2413" i="5"/>
  <c r="R2184" i="5"/>
  <c r="J2003" i="5"/>
  <c r="J1660" i="5"/>
  <c r="H1708" i="5"/>
  <c r="R1435" i="5"/>
  <c r="F836" i="5"/>
  <c r="J752" i="5"/>
  <c r="F2012" i="5"/>
  <c r="G1233" i="5"/>
  <c r="F1233" i="5"/>
  <c r="F808" i="5"/>
  <c r="E720" i="5"/>
  <c r="X720" i="5" s="1"/>
  <c r="J239" i="5"/>
  <c r="C11" i="6"/>
  <c r="C12" i="6"/>
  <c r="C10" i="6"/>
  <c r="C9" i="6"/>
  <c r="C7" i="6"/>
  <c r="C8" i="6"/>
  <c r="J971" i="5"/>
  <c r="E971" i="5"/>
  <c r="X971" i="5" s="1"/>
  <c r="F829" i="5"/>
  <c r="R829" i="5"/>
  <c r="G648" i="5"/>
  <c r="I648" i="5"/>
  <c r="E1680" i="5"/>
  <c r="X1680" i="5" s="1"/>
  <c r="H1680" i="5"/>
  <c r="G1051" i="5"/>
  <c r="I1051" i="5"/>
  <c r="R1385" i="5"/>
  <c r="G1385" i="5"/>
  <c r="H1320" i="5"/>
  <c r="R1320" i="5"/>
  <c r="F1320" i="5"/>
  <c r="G672" i="5"/>
  <c r="I672" i="5"/>
  <c r="F1313" i="5"/>
  <c r="I1325" i="5"/>
  <c r="F672" i="5"/>
  <c r="J891" i="5"/>
  <c r="R891" i="5"/>
  <c r="H443" i="5"/>
  <c r="R443" i="5"/>
  <c r="G290" i="5"/>
  <c r="F290" i="5"/>
  <c r="J1430" i="5"/>
  <c r="E1430" i="5"/>
  <c r="X1430" i="5" s="1"/>
  <c r="G1434" i="5"/>
  <c r="H1434" i="5"/>
  <c r="H1272" i="5"/>
  <c r="R1272" i="5"/>
  <c r="F1272" i="5"/>
  <c r="F1051" i="5"/>
  <c r="J1051" i="5"/>
  <c r="G447" i="5"/>
  <c r="H447" i="5"/>
  <c r="G395" i="5"/>
  <c r="R395" i="5"/>
  <c r="E982" i="5"/>
  <c r="X982" i="5" s="1"/>
  <c r="R982" i="5"/>
  <c r="F982" i="5"/>
  <c r="G982" i="5"/>
  <c r="F103" i="5"/>
  <c r="I103" i="5"/>
  <c r="G215" i="5"/>
  <c r="J215" i="5"/>
  <c r="R562" i="5"/>
  <c r="I562" i="5"/>
  <c r="F574" i="5"/>
  <c r="R574" i="5"/>
  <c r="J574" i="5"/>
  <c r="R463" i="5"/>
  <c r="I463" i="5"/>
  <c r="J463" i="5"/>
  <c r="E1665" i="5"/>
  <c r="X1665" i="5" s="1"/>
  <c r="I1665" i="5"/>
  <c r="F27" i="6"/>
  <c r="B32" i="6"/>
  <c r="I829" i="5"/>
  <c r="I576" i="5"/>
  <c r="H648" i="5"/>
  <c r="G1325" i="5"/>
  <c r="I1313" i="5"/>
  <c r="G1329" i="5"/>
  <c r="E1329" i="5"/>
  <c r="X1329" i="5" s="1"/>
  <c r="G1426" i="5"/>
  <c r="H1426" i="5"/>
  <c r="H1260" i="5"/>
  <c r="J1260" i="5"/>
  <c r="E1260" i="5"/>
  <c r="X1260" i="5" s="1"/>
  <c r="E1224" i="5"/>
  <c r="X1224" i="5" s="1"/>
  <c r="H1224" i="5"/>
  <c r="F1110" i="5"/>
  <c r="I1110" i="5"/>
  <c r="G419" i="5"/>
  <c r="J419" i="5"/>
  <c r="E103" i="5"/>
  <c r="X103" i="5" s="1"/>
  <c r="G808" i="5"/>
  <c r="E1308" i="5"/>
  <c r="X1308" i="5" s="1"/>
  <c r="J1308" i="5"/>
  <c r="F967" i="5"/>
  <c r="J1145" i="5"/>
  <c r="R852" i="5"/>
  <c r="G720" i="5"/>
  <c r="G680" i="5"/>
  <c r="I767" i="5"/>
  <c r="J680" i="5"/>
  <c r="H720" i="5"/>
  <c r="I680" i="5"/>
  <c r="H680" i="5"/>
  <c r="F680" i="5"/>
  <c r="E680" i="5"/>
  <c r="X680" i="5" s="1"/>
  <c r="I314" i="5"/>
  <c r="E379" i="5"/>
  <c r="X379" i="5" s="1"/>
  <c r="I297" i="5"/>
  <c r="J391" i="5"/>
  <c r="E1633" i="5"/>
  <c r="X1633" i="5" s="1"/>
  <c r="I1140" i="5"/>
  <c r="I1233" i="5"/>
  <c r="J987" i="5"/>
  <c r="J556" i="5"/>
  <c r="R2197" i="5"/>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2479" i="5"/>
  <c r="F45" i="6"/>
  <c r="H45" i="6" s="1"/>
  <c r="D45" i="6" s="1"/>
  <c r="F66" i="6"/>
  <c r="F50" i="6"/>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50" i="6" l="1"/>
  <c r="D50" i="6" s="1"/>
  <c r="H41" i="6"/>
  <c r="D41" i="6" s="1"/>
  <c r="H52" i="6"/>
  <c r="D52" i="6" s="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<sst xmlns="http://schemas.openxmlformats.org/spreadsheetml/2006/main" count="21801" uniqueCount="15523">
  <si>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</si>
  <si>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</si>
  <si>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</si>
  <si>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</si>
  <si>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</si>
  <si>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</si>
  <si>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</si>
  <si>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</si>
  <si>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</si>
  <si>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</si>
  <si>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</si>
  <si>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</si>
  <si>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</si>
  <si>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</si>
  <si>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</si>
  <si>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</si>
  <si>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</si>
  <si>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</si>
  <si>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</si>
  <si>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</si>
  <si>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</si>
  <si>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</si>
  <si>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</si>
  <si>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</si>
  <si>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</si>
  <si>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</si>
  <si>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</si>
  <si>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</si>
  <si>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</si>
  <si>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</si>
  <si>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</si>
  <si>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</si>
  <si>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</si>
  <si>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</si>
  <si>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</si>
  <si>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</si>
  <si>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</si>
  <si>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</si>
  <si>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</si>
  <si>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</si>
  <si>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</si>
  <si>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</si>
  <si>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</si>
  <si>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</si>
  <si>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</si>
  <si>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</si>
  <si>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</si>
  <si>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</si>
  <si>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</si>
  <si>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</si>
  <si>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</si>
  <si>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</si>
  <si>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</si>
  <si>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</si>
  <si>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</si>
  <si>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</si>
  <si>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</si>
  <si>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</si>
  <si>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</si>
  <si>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</si>
  <si>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</si>
  <si>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</si>
  <si>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</si>
  <si>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</si>
  <si>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</si>
  <si>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</si>
  <si>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</si>
  <si>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</si>
  <si>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</si>
  <si>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</si>
  <si>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</si>
  <si>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</si>
  <si>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</si>
  <si>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</si>
  <si>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</si>
  <si>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</si>
  <si>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</si>
  <si>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</si>
  <si>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</si>
  <si>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</si>
  <si>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</si>
  <si>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</si>
  <si>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</si>
  <si>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</si>
  <si>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</si>
  <si>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</si>
  <si>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</si>
  <si>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</si>
  <si>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</si>
  <si>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</si>
  <si>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</si>
  <si>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</si>
  <si>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</si>
  <si>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</si>
  <si>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</si>
  <si>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</si>
  <si>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</si>
  <si>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</si>
  <si>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</si>
  <si>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</si>
  <si>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</si>
  <si>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</si>
  <si>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</si>
  <si>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</si>
  <si>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</si>
  <si>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</si>
  <si>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</si>
  <si>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</si>
  <si>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</si>
  <si>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</si>
  <si>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</si>
  <si>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</si>
  <si>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</si>
  <si>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</si>
  <si>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</si>
  <si>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</si>
  <si>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</si>
  <si>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</si>
  <si>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</si>
  <si>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</si>
  <si>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</si>
  <si>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</si>
  <si>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</si>
  <si>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</si>
  <si>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</si>
  <si>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</si>
  <si>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</si>
  <si>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</si>
  <si>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</si>
  <si>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</si>
  <si>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</si>
  <si>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</si>
  <si>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</si>
  <si>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</si>
  <si>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</si>
  <si>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</si>
  <si>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</si>
  <si>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</si>
  <si>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</si>
  <si>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</si>
  <si>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</si>
  <si>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</si>
  <si>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</si>
  <si>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</si>
  <si>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</si>
  <si>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</si>
  <si>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</si>
  <si>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</si>
  <si>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</si>
  <si>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</si>
  <si>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</si>
  <si>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</si>
  <si>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</si>
  <si>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</si>
  <si>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</si>
  <si>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</si>
  <si>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</si>
  <si>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</si>
  <si>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</si>
  <si>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</si>
  <si>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</si>
  <si>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</si>
  <si>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</si>
  <si>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</si>
  <si>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</si>
  <si>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</si>
  <si>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</si>
  <si>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</si>
  <si>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</si>
  <si>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</si>
  <si>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</si>
  <si>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</si>
  <si>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</si>
  <si>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</si>
  <si>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</si>
  <si>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</si>
  <si>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</si>
  <si>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</si>
  <si>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</si>
  <si>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</si>
  <si>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</si>
  <si>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</si>
  <si>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</si>
  <si>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</si>
  <si>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</si>
  <si>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</si>
  <si>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</si>
  <si>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</si>
  <si>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</si>
  <si>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</si>
  <si>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</si>
  <si>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</si>
  <si>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</si>
  <si>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</si>
  <si>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</si>
  <si>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</si>
  <si>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</si>
  <si>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</si>
  <si>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</si>
  <si>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</si>
  <si>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</si>
  <si>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</si>
  <si>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</si>
  <si>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</si>
  <si>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</si>
  <si>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</si>
  <si>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</si>
  <si>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</si>
  <si>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</si>
  <si>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</si>
  <si>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</si>
  <si>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</si>
  <si>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</si>
  <si>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</si>
  <si>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</si>
  <si>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</si>
  <si>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</si>
  <si>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</si>
  <si>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</si>
  <si>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</si>
  <si>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</si>
  <si>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</si>
  <si>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</si>
  <si>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</si>
  <si>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</si>
  <si>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</si>
  <si>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</si>
  <si>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</si>
  <si>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</si>
  <si>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</si>
  <si>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</si>
  <si>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</si>
  <si>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</si>
  <si>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</si>
  <si>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</si>
  <si>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</si>
  <si>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</si>
  <si>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</si>
  <si>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</si>
  <si>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</si>
  <si>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</si>
  <si>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</si>
  <si>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</si>
  <si>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</si>
  <si>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</si>
  <si>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</si>
  <si>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</si>
  <si>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</si>
  <si>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</si>
  <si>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</si>
  <si>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</si>
  <si>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</si>
  <si>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</si>
  <si>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</si>
  <si>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</si>
  <si>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</si>
  <si>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</si>
  <si>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</si>
  <si>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</si>
  <si>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</si>
  <si>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</si>
  <si>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</si>
  <si>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</si>
  <si>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</si>
  <si>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</si>
  <si>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</si>
  <si>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</si>
  <si>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</si>
  <si>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</si>
  <si>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</si>
  <si>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</si>
  <si>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</si>
  <si>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</si>
  <si>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</si>
  <si>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</si>
  <si>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</si>
  <si>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</si>
  <si>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</si>
  <si>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</si>
  <si>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</si>
  <si>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</si>
  <si>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</si>
  <si>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</si>
  <si>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</si>
  <si>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</si>
  <si>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</si>
  <si>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</si>
  <si>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</si>
  <si>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</si>
  <si>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</si>
  <si>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</si>
  <si>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</si>
  <si>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</si>
  <si>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</si>
  <si>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</si>
  <si>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</si>
  <si>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</si>
  <si>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</si>
  <si>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</si>
  <si>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</si>
  <si>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</si>
  <si>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</si>
  <si>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</si>
  <si>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</si>
  <si>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</si>
  <si>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</si>
  <si>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</si>
  <si>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</si>
  <si>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</si>
  <si>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</si>
  <si>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</si>
  <si>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</si>
  <si>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</si>
  <si>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</si>
  <si>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</si>
  <si>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</si>
  <si>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</si>
  <si>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</si>
  <si>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</si>
  <si>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</si>
  <si>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</si>
  <si>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</si>
  <si>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</si>
  <si>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</si>
  <si>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</si>
  <si>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</si>
  <si>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</si>
  <si>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</si>
  <si>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</si>
  <si>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</si>
  <si>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</si>
  <si>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</si>
  <si>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</si>
  <si>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</si>
  <si>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</si>
  <si>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</si>
  <si>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</si>
  <si>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</si>
  <si>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</si>
  <si>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</si>
  <si>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</si>
  <si>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</si>
  <si>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</si>
  <si>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</si>
  <si>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</si>
  <si>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</si>
  <si>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</si>
  <si>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</si>
  <si>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</si>
  <si>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</si>
  <si>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</si>
  <si>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</si>
  <si>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</si>
  <si>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</si>
  <si>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</si>
  <si>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</si>
  <si>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</si>
  <si>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</si>
  <si>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</si>
  <si>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</si>
  <si>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</si>
  <si>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</si>
  <si>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</si>
  <si>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</si>
  <si>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</si>
  <si>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</si>
  <si>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</si>
  <si>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</si>
  <si>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</si>
  <si>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</si>
  <si>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</si>
  <si>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</si>
  <si>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</si>
  <si>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</si>
  <si>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</si>
  <si>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</si>
  <si>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</si>
  <si>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</si>
  <si>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</si>
  <si>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</si>
  <si>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</si>
  <si>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</si>
  <si>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</si>
  <si>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</si>
  <si>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</si>
  <si>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</si>
  <si>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</si>
  <si>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</si>
  <si>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</si>
  <si>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</si>
  <si>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</si>
  <si>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</si>
  <si>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</si>
  <si>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</si>
  <si>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</si>
  <si>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</si>
  <si>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</si>
  <si>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</si>
  <si>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</si>
  <si>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</si>
  <si>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</si>
  <si>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</si>
  <si>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</si>
  <si>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</si>
  <si>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</si>
  <si>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</si>
  <si>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</si>
  <si>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</si>
  <si>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</si>
  <si>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</si>
  <si>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</si>
  <si>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</si>
  <si>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</si>
  <si>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</si>
  <si>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</si>
  <si>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</si>
  <si>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</si>
  <si>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</si>
  <si>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</si>
  <si>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</si>
  <si>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</si>
  <si>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</si>
  <si>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</si>
  <si>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</si>
  <si>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</si>
  <si>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</si>
  <si>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</si>
  <si>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</si>
  <si>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</si>
  <si>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</si>
  <si>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</si>
  <si>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</si>
  <si>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</si>
  <si>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</si>
  <si>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</si>
  <si>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</si>
  <si>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</si>
  <si>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</si>
  <si>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</si>
  <si>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</si>
  <si>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</si>
  <si>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</si>
  <si>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</si>
  <si>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</si>
  <si>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</si>
  <si>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</si>
  <si>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</si>
  <si>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</si>
  <si>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</si>
  <si>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</si>
  <si>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</si>
  <si>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</si>
  <si>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</si>
  <si>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</si>
  <si>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</si>
  <si>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</si>
  <si>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</si>
  <si>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</si>
  <si>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</si>
  <si>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</si>
  <si>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</si>
  <si>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</si>
  <si>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</si>
  <si>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</si>
  <si>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</si>
  <si>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</si>
  <si>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</si>
  <si>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</si>
  <si>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</si>
  <si>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</si>
  <si>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</si>
  <si>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</si>
  <si>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</si>
  <si>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</si>
  <si>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</si>
  <si>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</si>
  <si>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</si>
  <si>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</si>
  <si>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</si>
  <si>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</si>
  <si>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</si>
  <si>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</si>
  <si>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</si>
  <si>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</si>
  <si>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</si>
  <si>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</si>
  <si>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</si>
  <si>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</si>
  <si>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</si>
  <si>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</si>
  <si>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</si>
  <si>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</si>
  <si>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</si>
  <si>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</si>
  <si>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</si>
  <si>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</si>
  <si>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</si>
  <si>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</si>
  <si>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</si>
  <si>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</si>
  <si>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</si>
  <si>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</si>
  <si>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</si>
  <si>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</si>
  <si>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</si>
  <si>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</si>
  <si>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</si>
  <si>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</si>
  <si>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</si>
  <si>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</si>
  <si>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</si>
  <si>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</si>
  <si>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</si>
  <si>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</si>
  <si>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</si>
  <si>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</si>
  <si>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</si>
  <si>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</si>
  <si>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</si>
  <si>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</si>
  <si>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</si>
  <si>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</si>
  <si>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</si>
  <si>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</si>
  <si>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</si>
  <si>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</si>
  <si>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</si>
  <si>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</si>
  <si>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</si>
  <si>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</si>
  <si>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</si>
  <si>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</si>
  <si>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</si>
  <si>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</si>
  <si>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</si>
  <si>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</si>
  <si>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</si>
  <si>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</si>
  <si>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</si>
  <si>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</si>
  <si>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</si>
  <si>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</si>
  <si>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</si>
  <si>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</si>
  <si>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</si>
  <si>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</si>
  <si>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</si>
  <si>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</si>
  <si>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</si>
  <si>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</si>
  <si>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</si>
  <si>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</si>
  <si>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</si>
  <si>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</si>
  <si>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</si>
  <si>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</si>
  <si>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</si>
  <si>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</si>
  <si>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</si>
  <si>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</si>
  <si>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</si>
  <si>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</si>
  <si>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</si>
  <si>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</si>
  <si>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</si>
  <si>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</si>
  <si>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</si>
  <si>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</si>
  <si>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</si>
  <si>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</si>
  <si>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</si>
  <si>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</si>
  <si>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</si>
  <si>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</si>
  <si>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</si>
  <si>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</si>
  <si>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</si>
  <si>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</si>
  <si>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</si>
  <si>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</si>
  <si>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</si>
  <si>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</si>
  <si>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</si>
  <si>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</si>
  <si>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</si>
  <si>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</si>
  <si>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</si>
  <si>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</si>
  <si>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</si>
  <si>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</si>
  <si>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</si>
  <si>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</si>
  <si>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</si>
  <si>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</si>
  <si>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</si>
  <si>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</si>
  <si>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</si>
  <si>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</si>
  <si>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</si>
  <si>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</si>
  <si>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</si>
  <si>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</si>
  <si>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</si>
  <si>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</si>
  <si>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</si>
  <si>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</si>
  <si>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</si>
  <si>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</si>
  <si>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</si>
  <si>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</si>
  <si>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</si>
  <si>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</si>
  <si>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</si>
  <si>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</si>
  <si>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</si>
  <si>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</si>
  <si>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</si>
  <si>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</si>
  <si>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</si>
  <si>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</si>
  <si>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</si>
  <si>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</si>
  <si>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</si>
  <si>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</si>
  <si>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</si>
  <si>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</si>
  <si>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</si>
  <si>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</si>
  <si>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</si>
  <si>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</si>
  <si>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</si>
  <si>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</si>
  <si>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</si>
  <si>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</si>
  <si>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</si>
  <si>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</si>
  <si>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</si>
  <si>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</si>
  <si>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</si>
  <si>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</si>
  <si>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</si>
  <si>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</si>
  <si>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</si>
  <si>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</si>
  <si>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</si>
  <si>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</si>
  <si>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</si>
  <si>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</si>
  <si>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</si>
  <si>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</si>
  <si>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</si>
  <si>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</si>
  <si>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</si>
  <si>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</si>
  <si>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</si>
  <si>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</si>
  <si>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</si>
  <si>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</si>
  <si>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</si>
  <si>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</si>
  <si>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</si>
  <si>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</si>
  <si>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</si>
  <si>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</si>
  <si>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</si>
  <si>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</si>
  <si>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</si>
  <si>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</si>
  <si>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</si>
  <si>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</si>
  <si>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</si>
  <si>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</si>
  <si>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</si>
  <si>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</si>
  <si>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</si>
  <si>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</si>
  <si>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</si>
  <si>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</si>
  <si>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</si>
  <si>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</si>
  <si>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</si>
  <si>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</si>
  <si>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</si>
  <si>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</si>
  <si>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</si>
  <si>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</si>
  <si>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</si>
  <si>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</si>
  <si>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</si>
  <si>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</si>
  <si>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</si>
  <si>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</si>
  <si>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</si>
  <si>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</si>
  <si>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</si>
  <si>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</si>
  <si>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</si>
  <si>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</si>
  <si>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</si>
  <si>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</si>
  <si>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</si>
  <si>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</si>
  <si>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</si>
  <si>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</si>
  <si>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</si>
  <si>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</si>
  <si>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</si>
  <si>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</si>
  <si>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</si>
  <si>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</si>
  <si>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</si>
  <si>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</si>
  <si>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</si>
  <si>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</si>
  <si>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</si>
  <si>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</si>
  <si>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</si>
  <si>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</si>
  <si>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</si>
  <si>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</si>
  <si>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</si>
  <si>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</si>
  <si>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</si>
  <si>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</si>
  <si>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</si>
  <si>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</si>
  <si>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</si>
  <si>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</si>
  <si>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</si>
  <si>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</si>
  <si>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</si>
  <si>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</si>
  <si>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</si>
  <si>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</si>
  <si>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</si>
  <si>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</si>
  <si>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</si>
  <si>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</si>
  <si>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</si>
  <si>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</si>
  <si>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</si>
  <si>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</si>
  <si>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</si>
  <si>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</si>
  <si>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</si>
  <si>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</si>
  <si>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</si>
  <si>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</si>
  <si>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</si>
  <si>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</si>
  <si>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</si>
  <si>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</si>
  <si>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</si>
  <si>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</si>
  <si>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</si>
  <si>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</si>
  <si>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</si>
  <si>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</si>
  <si>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</si>
  <si>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</si>
  <si>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</si>
  <si>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</si>
  <si>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</si>
  <si>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</si>
  <si>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</si>
  <si>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</si>
  <si>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</si>
  <si>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</si>
  <si>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</si>
  <si>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</si>
  <si>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</si>
  <si>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</si>
  <si>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</si>
  <si>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</si>
  <si>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</si>
  <si>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</si>
  <si>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</si>
  <si>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</si>
  <si>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</si>
  <si>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</si>
  <si>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</si>
  <si>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</si>
  <si>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</si>
  <si>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</si>
  <si>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</si>
  <si>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</si>
  <si>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</si>
  <si>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</si>
  <si>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</si>
  <si>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</si>
  <si>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</si>
  <si>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</si>
  <si>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</si>
  <si>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</si>
  <si>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</si>
  <si>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</si>
  <si>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</si>
  <si>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</si>
  <si>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</si>
  <si>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</si>
  <si>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</si>
  <si>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</si>
  <si>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</si>
  <si>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</si>
  <si>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</si>
  <si>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</si>
  <si>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</si>
  <si>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</si>
  <si>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</si>
  <si>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</si>
  <si>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</si>
  <si>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</si>
  <si>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</si>
  <si>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</si>
  <si>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</si>
  <si>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</si>
  <si>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</si>
  <si>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</si>
  <si>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</si>
  <si>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</si>
  <si>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</si>
  <si>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</si>
  <si>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</si>
  <si>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</si>
  <si>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</si>
  <si>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</si>
  <si>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</si>
  <si>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</si>
  <si>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</si>
  <si>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</si>
  <si>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</si>
  <si>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</si>
  <si>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</si>
  <si>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</si>
  <si>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</si>
  <si>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</si>
  <si>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</si>
  <si>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</si>
  <si>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</si>
  <si>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</si>
  <si>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</si>
  <si>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</si>
  <si>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</si>
  <si>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</si>
  <si>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</si>
  <si>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</si>
  <si>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</si>
  <si>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</si>
  <si>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</si>
  <si>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</si>
  <si>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</si>
  <si>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</si>
  <si>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</si>
  <si>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</si>
  <si>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</si>
  <si>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</si>
  <si>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</si>
  <si>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</si>
  <si>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</si>
  <si>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</si>
  <si>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</si>
  <si>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</si>
  <si>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</si>
  <si>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</si>
  <si>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</si>
  <si>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</si>
  <si>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</si>
  <si>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</si>
  <si>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</si>
  <si>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</si>
  <si>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</si>
  <si>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</si>
  <si>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</si>
  <si>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</si>
  <si>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</si>
  <si>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</si>
  <si>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</si>
  <si>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</si>
  <si>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</si>
  <si>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</si>
  <si>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</si>
  <si>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</si>
  <si>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</si>
  <si>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</si>
  <si>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</si>
  <si>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</si>
  <si>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</si>
  <si>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</si>
  <si>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</si>
  <si>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</si>
  <si>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</si>
  <si>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</si>
  <si>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</si>
  <si>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</si>
  <si>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</si>
  <si>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</si>
  <si>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</si>
  <si>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</si>
  <si>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</si>
  <si>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</si>
  <si>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</si>
  <si>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</si>
  <si>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</si>
  <si>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</si>
  <si>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</si>
  <si>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</si>
  <si>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</si>
  <si>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</si>
  <si>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</si>
  <si>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</si>
  <si>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</si>
  <si>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</si>
  <si>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</si>
  <si>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</si>
  <si>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</si>
  <si>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</si>
  <si>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</si>
  <si>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</si>
  <si>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</si>
  <si>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</si>
  <si>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</si>
  <si>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</si>
  <si>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</si>
  <si>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</si>
  <si>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</si>
  <si>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</si>
  <si>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</si>
  <si>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</si>
  <si>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</si>
  <si>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</si>
  <si>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</si>
  <si>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</si>
  <si>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</si>
  <si>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</si>
  <si>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</si>
  <si>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</si>
  <si>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</si>
  <si>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</si>
  <si>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</si>
  <si>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</si>
  <si>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</si>
  <si>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</si>
  <si>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</si>
  <si>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</si>
  <si>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</si>
  <si>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</si>
  <si>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</si>
  <si>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</si>
  <si>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</si>
  <si>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</si>
  <si>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</si>
  <si>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</si>
  <si>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</si>
  <si>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</si>
  <si>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</si>
  <si>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</si>
  <si>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</si>
  <si>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</si>
  <si>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</si>
  <si>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</si>
  <si>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</si>
  <si>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</si>
  <si>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</si>
  <si>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</si>
  <si>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</si>
  <si>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</si>
  <si>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</si>
  <si>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</si>
  <si>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</si>
  <si>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</si>
  <si>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</si>
  <si>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</si>
  <si>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</si>
  <si>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</si>
  <si>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</si>
  <si>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</si>
  <si>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</si>
  <si>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</si>
  <si>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</si>
  <si>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</si>
  <si>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</si>
  <si>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</si>
  <si>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</si>
  <si>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</si>
  <si>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</si>
  <si>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</si>
  <si>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</si>
  <si>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</si>
  <si>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</si>
  <si>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</si>
  <si>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</si>
  <si>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</si>
  <si>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</si>
  <si>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</si>
  <si>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</si>
  <si>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</si>
  <si>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</si>
  <si>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</si>
  <si>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</si>
  <si>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</si>
  <si>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</si>
  <si>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</si>
  <si>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</si>
  <si>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</si>
  <si>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</si>
  <si>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</si>
  <si>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</si>
  <si>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</si>
  <si>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</si>
  <si>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</si>
  <si>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</si>
  <si>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</si>
  <si>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</si>
  <si>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</si>
  <si>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</si>
  <si>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</si>
  <si>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</si>
  <si>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</si>
  <si>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</si>
  <si>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</si>
  <si>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</si>
  <si>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</si>
  <si>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</si>
  <si>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</si>
  <si>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</si>
  <si>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</si>
  <si>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</si>
  <si>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</si>
  <si>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</si>
  <si>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</si>
  <si>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</si>
  <si>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</si>
  <si>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</si>
  <si>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</si>
  <si>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</si>
  <si>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</si>
  <si>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</si>
  <si>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</si>
  <si>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</si>
  <si>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</si>
  <si>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</si>
  <si>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</si>
  <si>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</si>
  <si>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</si>
  <si>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</si>
  <si>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</si>
  <si>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</si>
  <si>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</si>
  <si>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</si>
  <si>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</si>
  <si>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</si>
  <si>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</si>
  <si>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</si>
  <si>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</si>
  <si>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</si>
  <si>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</si>
  <si>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</si>
  <si>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</si>
  <si>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</si>
  <si>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</si>
  <si>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</si>
  <si>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</si>
  <si>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</si>
  <si>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</si>
  <si>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</si>
  <si>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</si>
  <si>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</si>
  <si>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</si>
  <si>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</si>
  <si>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</si>
  <si>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</si>
  <si>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</si>
  <si>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</si>
  <si>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</si>
  <si>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</si>
  <si>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</si>
  <si>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</si>
  <si>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</si>
  <si>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</si>
  <si>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</si>
  <si>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</si>
  <si>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</si>
  <si>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</si>
  <si>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</si>
  <si>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</si>
  <si>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</si>
  <si>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</si>
  <si>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</si>
  <si>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</si>
  <si>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</si>
  <si>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</si>
  <si>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</si>
  <si>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</si>
  <si>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</si>
  <si>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</si>
  <si>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</si>
  <si>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</si>
  <si>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</si>
  <si>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</si>
  <si>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</si>
  <si>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</si>
  <si>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</si>
  <si>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</si>
  <si>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</si>
  <si>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</si>
  <si>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</si>
  <si>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</si>
  <si>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</si>
  <si>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</si>
  <si>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</si>
  <si>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</si>
  <si>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</si>
  <si>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</si>
  <si>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</si>
  <si>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</si>
  <si>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</si>
  <si>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</si>
  <si>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</si>
  <si>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</si>
  <si>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</si>
  <si>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</si>
  <si>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</si>
  <si>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</si>
  <si>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</si>
  <si>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</si>
  <si>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</si>
  <si>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</si>
  <si>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</si>
  <si>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</si>
  <si>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</si>
  <si>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</si>
  <si>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</si>
  <si>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</si>
  <si>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</si>
  <si>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</si>
  <si>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</si>
  <si>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</si>
  <si>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</si>
  <si>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</si>
  <si>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</si>
  <si>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</si>
  <si>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</si>
  <si>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</si>
  <si>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</si>
  <si>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</si>
  <si>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</si>
  <si>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</si>
  <si>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</si>
  <si>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</si>
  <si>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</si>
  <si>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</si>
  <si>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</si>
  <si>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</si>
  <si>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</si>
  <si>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</si>
  <si>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</si>
  <si>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</si>
  <si>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</si>
  <si>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</si>
  <si>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</si>
  <si>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</si>
  <si>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</si>
  <si>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</si>
  <si>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</si>
  <si>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</si>
  <si>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</si>
  <si>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</si>
  <si>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</si>
  <si>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</si>
  <si>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</si>
  <si>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</si>
  <si>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</si>
  <si>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</si>
  <si>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</si>
  <si>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</si>
  <si>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</si>
  <si>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</si>
  <si>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</si>
  <si>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</si>
  <si>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</si>
  <si>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</si>
  <si>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</si>
  <si>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</si>
  <si>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</si>
  <si>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</si>
  <si>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</si>
  <si>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</si>
  <si>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</si>
  <si>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</si>
  <si>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</si>
  <si>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</si>
  <si>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</si>
  <si>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</si>
  <si>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</si>
  <si>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</si>
  <si>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</si>
  <si>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</si>
  <si>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</si>
  <si>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</si>
  <si>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</si>
  <si>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</si>
  <si>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</si>
  <si>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</si>
  <si>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</si>
  <si>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</si>
  <si>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</si>
  <si>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</si>
  <si>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</si>
  <si>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</si>
  <si>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</si>
  <si>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</si>
  <si>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</si>
  <si>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</si>
  <si>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</si>
  <si>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</si>
  <si>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</si>
  <si>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</si>
  <si>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</si>
  <si>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</si>
  <si>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</si>
  <si>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</si>
  <si>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</si>
  <si>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</si>
  <si>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</si>
  <si>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</si>
  <si>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</si>
  <si>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</si>
  <si>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</si>
  <si>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</si>
  <si>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</si>
  <si>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</si>
  <si>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</si>
  <si>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</si>
  <si>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</si>
  <si>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</si>
  <si>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</si>
  <si>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</si>
  <si>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</si>
  <si>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</si>
  <si>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</si>
  <si>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</si>
  <si>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</si>
  <si>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</si>
  <si>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</si>
  <si>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</si>
  <si>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</si>
  <si>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</si>
  <si>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</si>
  <si>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</si>
  <si>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</si>
  <si>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</si>
  <si>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</si>
  <si>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</si>
  <si>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</si>
  <si>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</si>
  <si>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</si>
  <si>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</si>
  <si>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</si>
  <si>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</si>
  <si>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</si>
  <si>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</si>
  <si>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</si>
  <si>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</si>
  <si>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</si>
  <si>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</si>
  <si>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</si>
  <si>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</si>
  <si>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</si>
  <si>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</si>
  <si>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</si>
  <si>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</si>
  <si>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</si>
  <si>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</si>
  <si>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</si>
  <si>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</si>
  <si>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</si>
  <si>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</si>
  <si>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</si>
  <si>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</si>
  <si>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</si>
  <si>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</si>
  <si>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</si>
  <si>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</si>
  <si>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</si>
  <si>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</si>
  <si>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</si>
  <si>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</si>
  <si>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</si>
  <si>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</si>
  <si>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</si>
  <si>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</si>
  <si>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</si>
  <si>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</si>
  <si>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</si>
  <si>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</si>
  <si>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</si>
  <si>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</si>
  <si>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</si>
  <si>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</si>
  <si>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</si>
  <si>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</si>
  <si>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</si>
  <si>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</si>
  <si>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</si>
  <si>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</si>
  <si>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</si>
  <si>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</si>
  <si>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</si>
  <si>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</si>
  <si>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</si>
  <si>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</si>
  <si>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</si>
  <si>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</si>
  <si>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</si>
  <si>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</si>
  <si>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</si>
  <si>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</si>
  <si>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</si>
  <si>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</si>
  <si>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</si>
  <si>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</si>
  <si>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</si>
  <si>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</si>
  <si>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</si>
  <si>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</si>
  <si>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</si>
  <si>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</si>
  <si>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</si>
  <si>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</si>
  <si>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</si>
  <si>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</si>
  <si>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</si>
  <si>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</si>
  <si>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</si>
  <si>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</si>
  <si>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</si>
  <si>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</si>
  <si>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</si>
  <si>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</si>
  <si>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</si>
  <si>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</si>
  <si>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</si>
  <si>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</si>
  <si>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</si>
  <si>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</si>
  <si>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</si>
  <si>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</si>
  <si>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</si>
  <si>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</si>
  <si>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</si>
  <si>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</si>
  <si>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</si>
  <si>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</si>
  <si>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</si>
  <si>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</si>
  <si>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</si>
  <si>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</si>
  <si>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</si>
  <si>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</si>
  <si>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</si>
  <si>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</si>
  <si>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</si>
  <si>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</si>
  <si>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</si>
  <si>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</si>
  <si>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</si>
  <si>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</si>
  <si>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</si>
  <si>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</si>
  <si>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</si>
  <si>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</si>
  <si>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</si>
  <si>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</si>
  <si>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</si>
  <si>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</si>
  <si>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</si>
  <si>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</si>
  <si>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</si>
  <si>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</si>
  <si>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</si>
  <si>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</si>
  <si>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</si>
  <si>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</si>
  <si>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</si>
  <si>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</si>
  <si>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</si>
  <si>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</si>
  <si>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</si>
  <si>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</si>
  <si>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</si>
  <si>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</si>
  <si>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</si>
  <si>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</si>
  <si>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</si>
  <si>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</si>
  <si>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</si>
  <si>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</si>
  <si>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</si>
  <si>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</si>
  <si>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</si>
  <si>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</si>
  <si>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</si>
  <si>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</si>
  <si>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</si>
  <si>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</si>
  <si>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</si>
  <si>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</si>
  <si>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</si>
  <si>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</si>
  <si>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</si>
  <si>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</si>
  <si>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</si>
  <si>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</si>
  <si>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</si>
  <si>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</si>
  <si>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</si>
  <si>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</si>
  <si>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</si>
  <si>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</si>
  <si>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</si>
  <si>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</si>
  <si>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</si>
  <si>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</si>
  <si>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</si>
  <si>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</si>
  <si>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</si>
  <si>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</si>
  <si>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</si>
  <si>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</si>
  <si>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</si>
  <si>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</si>
  <si>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</si>
  <si>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</si>
  <si>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</si>
  <si>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</si>
  <si>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</si>
  <si>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</si>
  <si>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</si>
  <si>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</si>
  <si>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</si>
  <si>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</si>
  <si>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</si>
  <si>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</si>
  <si>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</si>
  <si>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</si>
  <si>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</si>
  <si>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</si>
  <si>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</si>
  <si>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</si>
  <si>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</si>
  <si>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</si>
  <si>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</si>
  <si>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</si>
  <si>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</si>
  <si>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</si>
  <si>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</si>
  <si>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</si>
  <si>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</si>
  <si>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</si>
  <si>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</si>
  <si>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</si>
  <si>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</si>
  <si>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</si>
  <si>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</si>
  <si>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</si>
  <si>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</si>
  <si>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</si>
  <si>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</si>
  <si>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</si>
  <si>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</si>
  <si>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</si>
  <si>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</si>
  <si>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</si>
  <si>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</si>
  <si>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</si>
  <si>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</si>
  <si>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</si>
  <si>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</si>
  <si>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</si>
  <si>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</si>
  <si>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</si>
  <si>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</si>
  <si>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</si>
  <si>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</si>
  <si>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</si>
  <si>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</si>
  <si>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</si>
  <si>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</si>
  <si>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</si>
  <si>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</si>
  <si>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</si>
  <si>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</si>
  <si>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</si>
  <si>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</si>
  <si>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</si>
  <si>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</si>
  <si>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</si>
  <si>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</si>
  <si>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</si>
  <si>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</si>
  <si>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</si>
  <si>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</si>
  <si>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</si>
  <si>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</si>
  <si>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</si>
  <si>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</si>
  <si>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</si>
  <si>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</si>
  <si>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</si>
  <si>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</si>
  <si>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</si>
  <si>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</si>
  <si>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</si>
  <si>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</si>
  <si>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</si>
  <si>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</si>
  <si>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</si>
  <si>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</si>
  <si>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</si>
  <si>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</si>
  <si>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</si>
  <si>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</si>
  <si>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</si>
  <si>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</si>
  <si>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</si>
  <si>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</si>
  <si>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</si>
  <si>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</si>
  <si>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</si>
  <si>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</si>
  <si>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</si>
  <si>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</si>
  <si>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</si>
  <si>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</si>
  <si>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</si>
  <si>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</si>
  <si>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</si>
  <si>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</si>
  <si>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</si>
  <si>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</si>
  <si>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</si>
  <si>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</si>
  <si>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</si>
  <si>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</si>
  <si>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</si>
  <si>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</si>
  <si>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</si>
  <si>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</si>
  <si>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</si>
  <si>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</si>
  <si>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</si>
  <si>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</si>
  <si>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</si>
  <si>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</si>
  <si>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</si>
  <si>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</si>
  <si>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</si>
  <si>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</si>
  <si>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</si>
  <si>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</si>
  <si>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</si>
  <si>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</si>
  <si>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</si>
  <si>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</si>
  <si>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</si>
  <si>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</si>
  <si>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</si>
  <si>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</si>
  <si>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</si>
  <si>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</si>
  <si>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</si>
  <si>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</si>
  <si>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</si>
  <si>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</si>
  <si>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</si>
  <si>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</si>
  <si>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</si>
  <si>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</si>
  <si>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</si>
  <si>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</si>
  <si>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</si>
  <si>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</si>
  <si>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</si>
  <si>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</si>
  <si>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</si>
  <si>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</si>
  <si>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</si>
  <si>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</si>
  <si>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</si>
  <si>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</si>
  <si>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</si>
  <si>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</si>
  <si>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</si>
  <si>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</si>
  <si>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</si>
  <si>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</si>
  <si>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</si>
  <si>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</si>
  <si>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</si>
  <si>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</si>
  <si>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</si>
  <si>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</si>
  <si>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</si>
  <si>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</si>
  <si>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</si>
  <si>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</si>
  <si>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</si>
  <si>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</si>
  <si>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</si>
  <si>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</si>
  <si>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</si>
  <si>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</si>
  <si>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</si>
  <si>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</si>
  <si>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</si>
  <si>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</si>
  <si>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</si>
  <si>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</si>
  <si>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</si>
  <si>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</si>
  <si>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</si>
  <si>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</si>
  <si>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</si>
  <si>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</si>
  <si>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</si>
  <si>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</si>
  <si>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</si>
  <si>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</si>
  <si>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</si>
  <si>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</si>
  <si>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</si>
  <si>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</si>
  <si>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</si>
  <si>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</si>
  <si>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</si>
  <si>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</si>
  <si>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</si>
  <si>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</si>
  <si>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</si>
  <si>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</si>
  <si>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</si>
  <si>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</si>
  <si>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</si>
  <si>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</si>
  <si>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</si>
  <si>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</si>
  <si>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</si>
  <si>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</si>
  <si>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</si>
  <si>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</si>
  <si>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</si>
  <si>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</si>
  <si>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</si>
  <si>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</si>
  <si>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</si>
  <si>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</si>
  <si>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</si>
  <si>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</si>
  <si>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</si>
  <si>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</si>
  <si>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</si>
  <si>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</si>
  <si>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</si>
  <si>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</si>
  <si>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</si>
  <si>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</si>
  <si>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</si>
  <si>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</si>
  <si>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</si>
  <si>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</si>
  <si>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</si>
  <si>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</si>
  <si>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</si>
  <si>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</si>
  <si>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</si>
  <si>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</si>
  <si>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</si>
  <si>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</si>
  <si>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</si>
  <si>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</si>
  <si>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</si>
  <si>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</si>
  <si>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</si>
  <si>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</si>
  <si>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</si>
  <si>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</si>
  <si>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</si>
  <si>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</si>
  <si>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</si>
  <si>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</si>
  <si>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</si>
  <si>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</si>
  <si>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</si>
  <si>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</si>
  <si>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</si>
  <si>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</si>
  <si>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</si>
  <si>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</si>
  <si>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</si>
  <si>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</si>
  <si>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</si>
  <si>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</si>
  <si>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</si>
  <si>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</si>
  <si>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</si>
  <si>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</si>
  <si>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</si>
  <si>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</si>
  <si>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</si>
  <si>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</si>
  <si>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</si>
  <si>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</si>
  <si>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</si>
  <si>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</si>
  <si>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</si>
  <si>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</si>
  <si>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</si>
  <si>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</si>
  <si>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</si>
  <si>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</si>
  <si>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</si>
  <si>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</si>
  <si>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</si>
  <si>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</si>
  <si>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</si>
  <si>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</si>
  <si>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</si>
  <si>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</si>
  <si>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</si>
  <si>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</si>
  <si>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</si>
  <si>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</si>
  <si>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</si>
  <si>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</si>
  <si>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</si>
  <si>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</si>
  <si>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</si>
  <si>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</si>
  <si>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</si>
  <si>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</si>
  <si>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</si>
  <si>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</si>
  <si>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</si>
  <si>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</si>
  <si>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</si>
  <si>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</si>
  <si>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</si>
  <si>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</si>
  <si>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</si>
  <si>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</si>
  <si>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</si>
  <si>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</si>
  <si>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</si>
  <si>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</si>
  <si>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</si>
  <si>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</si>
  <si>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</si>
  <si>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</si>
  <si>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</si>
  <si>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</si>
  <si>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</si>
  <si>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</si>
  <si>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</si>
  <si>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</si>
  <si>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</si>
  <si>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</si>
  <si>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</si>
  <si>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</si>
  <si>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</si>
  <si>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</si>
  <si>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</si>
  <si>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</si>
  <si>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</si>
  <si>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</si>
  <si>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</si>
  <si>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</si>
  <si>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</si>
  <si>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</si>
  <si>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</si>
  <si>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</si>
  <si>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</si>
  <si>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</si>
  <si>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</si>
  <si>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</si>
  <si>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</si>
  <si>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</si>
  <si>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</si>
  <si>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</si>
  <si>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</si>
  <si>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</si>
  <si>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</si>
  <si>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</si>
  <si>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</si>
  <si>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</si>
  <si>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</si>
  <si>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</si>
  <si>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</si>
  <si>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</si>
  <si>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</si>
  <si>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</si>
  <si>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</si>
  <si>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</si>
  <si>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</si>
  <si>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</si>
  <si>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</si>
  <si>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</si>
  <si>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</si>
  <si>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</si>
  <si>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</si>
  <si>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</si>
  <si>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</si>
  <si>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</si>
  <si>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</si>
  <si>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</si>
  <si>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</si>
  <si>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</si>
  <si>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</si>
  <si>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</si>
  <si>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</si>
  <si>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</si>
  <si>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</si>
  <si>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</si>
  <si>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</si>
  <si>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</si>
  <si>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</si>
  <si>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</si>
  <si>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</si>
  <si>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</si>
  <si>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</si>
  <si>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</si>
  <si>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</si>
  <si>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</si>
  <si>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</si>
  <si>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</si>
  <si>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</si>
  <si>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</si>
  <si>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</si>
  <si>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</si>
  <si>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</si>
  <si>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</si>
  <si>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</si>
  <si>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</si>
  <si>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</si>
  <si>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</si>
  <si>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</si>
  <si>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</si>
  <si>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</si>
  <si>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</si>
  <si>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</si>
  <si>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</si>
  <si>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</si>
  <si>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</si>
  <si>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</si>
  <si>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</si>
  <si>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</si>
  <si>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</si>
  <si>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</si>
  <si>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</si>
  <si>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</si>
  <si>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</si>
  <si>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</si>
  <si>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</si>
  <si>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</si>
  <si>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</si>
  <si>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</si>
  <si>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</si>
  <si>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</si>
  <si>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</si>
  <si>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</si>
  <si>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</si>
  <si>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</si>
  <si>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</si>
  <si>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</si>
  <si>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</si>
  <si>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</si>
  <si>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</si>
  <si>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</si>
  <si>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</si>
  <si>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</si>
  <si>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</si>
  <si>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</si>
  <si>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</si>
  <si>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</si>
  <si>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</si>
  <si>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</si>
  <si>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</si>
  <si>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</si>
  <si>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</si>
  <si>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</si>
  <si>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</si>
  <si>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</si>
  <si>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</si>
  <si>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</si>
  <si>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</si>
  <si>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</si>
  <si>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</si>
  <si>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</si>
  <si>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</si>
  <si>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</si>
  <si>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</si>
  <si>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</si>
  <si>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</si>
  <si>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</si>
  <si>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</si>
  <si>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</si>
  <si>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</si>
  <si>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</si>
  <si>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</si>
  <si>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</si>
  <si>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</si>
  <si>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</si>
  <si>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</si>
  <si>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</si>
  <si>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</si>
  <si>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</si>
  <si>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</si>
  <si>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</si>
  <si>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</si>
  <si>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</si>
  <si>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</si>
  <si>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</si>
  <si>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</si>
  <si>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</si>
  <si>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</si>
  <si>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</si>
  <si>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</si>
  <si>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</si>
  <si>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</si>
  <si>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</si>
  <si>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</si>
  <si>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</si>
  <si>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</si>
  <si>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</si>
  <si>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</si>
  <si>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</si>
  <si>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</si>
  <si>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</si>
  <si>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</si>
  <si>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</si>
  <si>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</si>
  <si>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</si>
  <si>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</si>
  <si>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</si>
  <si>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</si>
  <si>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</si>
  <si>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</si>
  <si>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</si>
  <si>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</si>
  <si>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</si>
  <si>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</si>
  <si>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</si>
  <si>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</si>
  <si>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</si>
  <si>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</si>
  <si>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</si>
  <si>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</si>
  <si>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</si>
  <si>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</si>
  <si>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</si>
  <si>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</si>
  <si>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</si>
  <si>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</si>
  <si>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</si>
  <si>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</si>
  <si>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</si>
  <si>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</si>
  <si>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</si>
  <si>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</si>
  <si>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</si>
  <si>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</si>
  <si>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</si>
  <si>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</si>
  <si>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</si>
  <si>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</si>
  <si>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</si>
  <si>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</si>
  <si>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</si>
  <si>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</si>
  <si>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</si>
  <si>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</si>
  <si>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</si>
  <si>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</si>
  <si>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</si>
  <si>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</si>
  <si>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</si>
  <si>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</si>
  <si>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</si>
  <si>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</si>
  <si>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</si>
  <si>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</si>
  <si>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</si>
  <si>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</si>
  <si>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</si>
  <si>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</si>
  <si>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</si>
  <si>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</si>
  <si>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</si>
  <si>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</si>
  <si>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</si>
  <si>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</si>
  <si>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</si>
  <si>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</si>
  <si>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</si>
  <si>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</si>
  <si>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</si>
  <si>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</si>
  <si>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</si>
  <si>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</si>
  <si>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</si>
  <si>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</si>
  <si>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</si>
  <si>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</si>
  <si>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</si>
  <si>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</si>
  <si>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</si>
  <si>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</si>
  <si>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</si>
  <si>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</si>
  <si>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</si>
  <si>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</si>
  <si>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</si>
  <si>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</si>
  <si>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</si>
  <si>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</si>
  <si>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</si>
  <si>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</si>
  <si>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</si>
  <si>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</si>
  <si>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</si>
  <si>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</si>
  <si>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</si>
  <si>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</si>
  <si>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</si>
  <si>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</si>
  <si>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</si>
  <si>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</si>
  <si>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</si>
  <si>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</si>
  <si>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</si>
  <si>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</si>
  <si>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</si>
  <si>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</si>
  <si>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</si>
  <si>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</si>
  <si>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</si>
  <si>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</si>
  <si>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</si>
  <si>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</si>
  <si>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</si>
  <si>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</si>
  <si>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</si>
  <si>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</si>
  <si>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</si>
  <si>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</si>
  <si>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</si>
  <si>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</si>
  <si>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</si>
  <si>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</si>
  <si>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</si>
  <si>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</si>
  <si>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</si>
  <si>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</si>
  <si>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</si>
  <si>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</si>
  <si>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</si>
  <si>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</si>
  <si>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</si>
  <si>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</si>
  <si>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</si>
  <si>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</si>
  <si>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</si>
  <si>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</si>
  <si>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</si>
  <si>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</si>
  <si>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</si>
  <si>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</si>
  <si>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</si>
  <si>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</si>
  <si>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</si>
  <si>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</si>
  <si>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</si>
  <si>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</si>
  <si>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</si>
  <si>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</si>
  <si>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</si>
  <si>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</si>
  <si>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</si>
  <si>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</si>
  <si>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</si>
  <si>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</si>
  <si>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</si>
  <si>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</si>
  <si>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</si>
  <si>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</si>
  <si>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</si>
  <si>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</si>
  <si>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</si>
  <si>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</si>
  <si>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</si>
  <si>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</si>
  <si>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</si>
  <si>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</si>
  <si>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</si>
  <si>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</si>
  <si>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</si>
  <si>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</si>
  <si>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</si>
  <si>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</si>
  <si>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</si>
  <si>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</si>
  <si>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</si>
  <si>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</si>
  <si>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</si>
  <si>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</si>
  <si>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</si>
  <si>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</si>
  <si>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</si>
  <si>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</si>
  <si>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</si>
  <si>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</si>
  <si>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</si>
  <si>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</si>
  <si>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</si>
  <si>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</si>
  <si>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</si>
  <si>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</si>
  <si>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</si>
  <si>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</si>
  <si>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</si>
  <si>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</si>
  <si>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</si>
  <si>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</si>
  <si>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</si>
  <si>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</si>
  <si>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</si>
  <si>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</si>
  <si>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</si>
  <si>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</si>
  <si>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</si>
  <si>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</si>
  <si>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</si>
  <si>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</si>
  <si>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</si>
  <si>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</si>
  <si>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</si>
  <si>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</si>
  <si>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</si>
  <si>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</si>
  <si>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</si>
  <si>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</si>
  <si>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</si>
  <si>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</si>
  <si>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</si>
  <si>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</si>
  <si>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</si>
  <si>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</si>
  <si>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</si>
  <si>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</si>
  <si>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</si>
  <si>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</si>
  <si>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</si>
  <si>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</si>
  <si>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</si>
  <si>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</si>
  <si>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</si>
  <si>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</si>
  <si>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</si>
  <si>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</si>
  <si>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</si>
  <si>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</si>
  <si>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</si>
  <si>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</si>
  <si>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</si>
  <si>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</si>
  <si>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</si>
  <si>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</si>
  <si>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</si>
  <si>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</si>
  <si>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</si>
  <si>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</si>
  <si>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</si>
  <si>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</si>
  <si>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</si>
  <si>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</si>
  <si>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</si>
  <si>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</si>
  <si>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</si>
  <si>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</si>
  <si>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</si>
  <si>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</si>
  <si>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</si>
  <si>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</si>
  <si>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</si>
  <si>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</si>
  <si>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</si>
  <si>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</si>
  <si>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</si>
  <si>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</si>
  <si>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</si>
  <si>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</si>
  <si>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</si>
  <si>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</si>
  <si>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</si>
  <si>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</si>
  <si>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</si>
  <si>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</si>
  <si>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</si>
  <si>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</si>
  <si>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</si>
  <si>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</si>
  <si>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</si>
  <si>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</si>
  <si>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</si>
  <si>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</si>
  <si>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</si>
  <si>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</si>
  <si>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</si>
  <si>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</si>
  <si>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</si>
  <si>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</si>
  <si>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</si>
  <si>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</si>
  <si>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</si>
  <si>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</si>
  <si>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</si>
  <si>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</si>
  <si>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</si>
  <si>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</si>
  <si>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</si>
  <si>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</si>
  <si>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</si>
  <si>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</si>
  <si>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</si>
  <si>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</si>
  <si>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</si>
  <si>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</si>
  <si>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</si>
  <si>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</si>
  <si>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</si>
  <si>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</si>
  <si>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</si>
  <si>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</si>
  <si>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</si>
  <si>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</si>
  <si>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</si>
  <si>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</si>
  <si>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</si>
  <si>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</si>
  <si>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</si>
  <si>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</si>
  <si>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</si>
  <si>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</si>
  <si>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</si>
  <si>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</si>
  <si>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</si>
  <si>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</si>
  <si>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</si>
  <si>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</si>
  <si>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</si>
  <si>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</si>
  <si>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</si>
  <si>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</si>
  <si>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</si>
  <si>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</si>
  <si>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</si>
  <si>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</si>
  <si>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</si>
  <si>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</si>
  <si>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</si>
  <si>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</si>
  <si>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</si>
  <si>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</si>
  <si>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</si>
  <si>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</si>
  <si>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</si>
  <si>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</si>
  <si>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</si>
  <si>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</si>
  <si>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</si>
  <si>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</si>
  <si>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</si>
  <si>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</si>
  <si>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</si>
  <si>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</si>
  <si>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</si>
  <si>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</si>
  <si>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</si>
  <si>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</si>
  <si>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</si>
  <si>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</si>
  <si>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</si>
  <si>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</si>
  <si>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</si>
  <si>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</si>
  <si>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</si>
  <si>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</si>
  <si>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</si>
  <si>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</si>
  <si>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</si>
  <si>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</si>
  <si>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</si>
  <si>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</si>
  <si>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</si>
  <si>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</si>
  <si>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</si>
  <si>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</si>
  <si>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</si>
  <si>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</si>
  <si>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</si>
  <si>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</si>
  <si>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</si>
  <si>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</si>
  <si>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</si>
  <si>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</si>
  <si>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</si>
  <si>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</si>
  <si>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</si>
  <si>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</si>
  <si>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</si>
  <si>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</si>
  <si>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</si>
  <si>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</si>
  <si>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</si>
  <si>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</si>
  <si>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</si>
  <si>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</si>
  <si>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</si>
  <si>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</si>
  <si>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</si>
  <si>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</si>
  <si>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</si>
  <si>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</si>
  <si>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</si>
  <si>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</si>
  <si>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</si>
  <si>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</si>
  <si>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</si>
  <si>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</si>
  <si>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</si>
  <si>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</si>
  <si>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</si>
  <si>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</si>
  <si>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</si>
  <si>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</si>
  <si>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</si>
  <si>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</si>
  <si>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</si>
  <si>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</si>
  <si>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</si>
  <si>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</si>
  <si>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</si>
  <si>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</si>
  <si>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</si>
  <si>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</si>
  <si>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</si>
  <si>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</si>
  <si>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</si>
  <si>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</si>
  <si>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</si>
  <si>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</si>
  <si>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</si>
  <si>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</si>
  <si>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</si>
  <si>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</si>
  <si>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</si>
  <si>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</si>
  <si>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</si>
  <si>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</si>
  <si>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</si>
  <si>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</si>
  <si>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</si>
  <si>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</si>
  <si>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</si>
  <si>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</si>
  <si>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</si>
  <si>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</si>
  <si>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</si>
  <si>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</si>
  <si>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</si>
  <si>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</si>
  <si>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</si>
  <si>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</si>
  <si>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</si>
  <si>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</si>
  <si>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</si>
  <si>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</si>
  <si>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</si>
  <si>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</si>
  <si>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</si>
  <si>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</si>
  <si>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</si>
  <si>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</si>
  <si>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</si>
  <si>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</si>
  <si>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</si>
  <si>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</si>
  <si>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</si>
  <si>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</si>
  <si>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</si>
  <si>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</si>
  <si>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</si>
  <si>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</si>
  <si>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</si>
  <si>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</si>
  <si>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</si>
  <si>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</si>
  <si>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</si>
  <si>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</si>
  <si>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</si>
  <si>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</si>
  <si>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</si>
  <si>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</si>
  <si>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</si>
  <si>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</si>
  <si>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</si>
  <si>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</si>
  <si>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</si>
  <si>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</si>
  <si>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</si>
  <si>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</si>
  <si>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</si>
  <si>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</si>
  <si>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</si>
  <si>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</si>
  <si>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</si>
  <si>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</si>
  <si>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</si>
  <si>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</si>
  <si>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</si>
  <si>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</si>
  <si>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</si>
  <si>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</si>
  <si>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</si>
  <si>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</si>
  <si>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</si>
  <si>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</si>
  <si>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</si>
  <si>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</si>
  <si>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</si>
  <si>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</si>
  <si>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</si>
  <si>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</si>
  <si>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</si>
  <si>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</si>
  <si>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</si>
  <si>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</si>
  <si>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</si>
  <si>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</si>
  <si>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</si>
  <si>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</si>
  <si>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</si>
  <si>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</si>
  <si>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</si>
  <si>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</si>
  <si>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</si>
  <si>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</si>
  <si>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</si>
  <si>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</si>
  <si>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</si>
  <si>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</si>
  <si>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</si>
  <si>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</si>
  <si>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</si>
  <si>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</si>
  <si>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</si>
  <si>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</si>
  <si>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</si>
  <si>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</si>
  <si>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</si>
  <si>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</si>
  <si>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</si>
  <si>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</si>
  <si>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</si>
  <si>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</si>
  <si>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</si>
  <si>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</si>
  <si>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</si>
  <si>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</si>
  <si>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</si>
  <si>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</si>
  <si>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</si>
  <si>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</si>
  <si>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</si>
  <si>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</si>
  <si>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</si>
  <si>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</si>
  <si>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</si>
  <si>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</si>
  <si>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</si>
  <si>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</si>
  <si>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</si>
  <si>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</si>
  <si>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</si>
  <si>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</si>
  <si>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</si>
  <si>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</si>
  <si>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</si>
  <si>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</si>
  <si>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</si>
  <si>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</si>
  <si>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</si>
  <si>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</si>
  <si>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</si>
  <si>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</si>
  <si>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</si>
  <si>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</si>
  <si>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</si>
  <si>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</si>
  <si>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</si>
  <si>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</si>
  <si>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</si>
  <si>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</si>
  <si>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</si>
  <si>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</si>
  <si>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</si>
  <si>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</si>
  <si>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</si>
  <si>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</si>
  <si>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</si>
  <si>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</si>
  <si>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</si>
  <si>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</si>
  <si>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</si>
  <si>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</si>
  <si>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</si>
  <si>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</si>
  <si>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</si>
  <si>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</si>
  <si>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</si>
  <si>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</si>
  <si>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</si>
  <si>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</si>
  <si>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</si>
  <si>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</si>
  <si>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</si>
  <si>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</si>
  <si>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</si>
  <si>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</si>
  <si>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</si>
  <si>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</si>
  <si>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</si>
  <si>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</si>
  <si>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</si>
  <si>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</si>
  <si>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</si>
  <si>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</si>
  <si>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</si>
  <si>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</si>
  <si>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</si>
  <si>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</si>
  <si>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</si>
  <si>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</si>
  <si>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</si>
  <si>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</si>
  <si>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</si>
  <si>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</si>
  <si>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</si>
  <si>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</si>
  <si>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</si>
  <si>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</si>
  <si>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</si>
  <si>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</si>
  <si>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</si>
  <si>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</si>
  <si>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</si>
  <si>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</si>
  <si>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</si>
  <si>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</si>
  <si>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</si>
  <si>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</si>
  <si>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</si>
  <si>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</si>
  <si>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</si>
  <si>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</si>
  <si>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</si>
  <si>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</si>
  <si>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</si>
  <si>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</si>
  <si>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</si>
  <si>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</si>
  <si>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</si>
  <si>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</si>
  <si>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</si>
  <si>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</si>
  <si>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</si>
  <si>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</si>
  <si>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</si>
  <si>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</si>
  <si>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</si>
  <si>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</si>
  <si>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</si>
  <si>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</si>
  <si>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</si>
  <si>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</si>
  <si>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</si>
  <si>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</si>
  <si>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</si>
  <si>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</si>
  <si>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</si>
  <si>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</si>
  <si>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</si>
  <si>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</si>
  <si>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</si>
  <si>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</si>
  <si>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</si>
  <si>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</si>
  <si>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</si>
  <si>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</si>
  <si>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</si>
  <si>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</si>
  <si>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</si>
  <si>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</si>
  <si>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</si>
  <si>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</si>
  <si>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</si>
  <si>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</si>
  <si>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</si>
  <si>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</si>
  <si>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</si>
  <si>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</si>
  <si>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</si>
  <si>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</si>
  <si>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</si>
  <si>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</si>
  <si>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</si>
  <si>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</si>
  <si>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</si>
  <si>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</si>
  <si>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</si>
  <si>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</si>
  <si>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</si>
  <si>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</si>
  <si>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</si>
  <si>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</si>
  <si>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</si>
  <si>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</si>
  <si>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</si>
  <si>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</si>
  <si>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</si>
  <si>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</si>
  <si>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</si>
  <si>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</si>
  <si>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</si>
  <si>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</si>
  <si>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</si>
  <si>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</si>
  <si>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</si>
  <si>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</si>
  <si>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</si>
  <si>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</si>
  <si>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</si>
  <si>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</si>
  <si>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</si>
  <si>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</si>
  <si>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</si>
  <si>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</si>
  <si>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</si>
  <si>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</si>
  <si>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</si>
  <si>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</si>
  <si>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</si>
  <si>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</si>
  <si>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</si>
  <si>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</si>
  <si>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</si>
  <si>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</si>
  <si>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</si>
  <si>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</si>
  <si>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</si>
  <si>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</si>
  <si>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</si>
  <si>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</si>
  <si>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</si>
  <si>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</si>
  <si>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</si>
  <si>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</si>
  <si>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</si>
  <si>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</si>
  <si>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</si>
  <si>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</si>
  <si>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</si>
  <si>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</si>
  <si>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</si>
  <si>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</si>
  <si>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</si>
  <si>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</si>
  <si>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</si>
  <si>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</si>
  <si>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</si>
  <si>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</si>
  <si>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</si>
  <si>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</si>
  <si>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</si>
  <si>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</si>
  <si>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</si>
  <si>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</si>
  <si>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</si>
  <si>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</si>
  <si>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</si>
  <si>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</si>
  <si>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</si>
  <si>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</si>
  <si>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</si>
  <si>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</si>
  <si>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</si>
  <si>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</si>
  <si>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</si>
  <si>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</si>
  <si>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</si>
  <si>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</si>
  <si>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</si>
  <si>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</si>
  <si>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</si>
  <si>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</si>
  <si>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</si>
  <si>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</si>
  <si>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</si>
  <si>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</si>
  <si>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</si>
  <si>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</si>
  <si>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</si>
  <si>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</si>
  <si>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</si>
  <si>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</si>
  <si>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</si>
  <si>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</si>
  <si>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</si>
  <si>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</si>
  <si>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</si>
  <si>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</si>
  <si>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</si>
  <si>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</si>
  <si>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</si>
  <si>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</si>
  <si>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</si>
  <si>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</si>
  <si>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</si>
  <si>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</si>
  <si>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</si>
  <si>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</si>
  <si>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</si>
  <si>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</si>
  <si>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</si>
  <si>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</si>
  <si>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</si>
  <si>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</si>
  <si>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</si>
  <si>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</si>
  <si>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</si>
  <si>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</si>
  <si>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</si>
  <si>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</si>
  <si>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</si>
  <si>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</si>
  <si>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</si>
  <si>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</si>
  <si>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</si>
  <si>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</si>
  <si>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</si>
  <si>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</si>
  <si>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</si>
  <si>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</si>
  <si>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</si>
  <si>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</si>
  <si>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</si>
  <si>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</si>
  <si>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</si>
  <si>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</si>
  <si>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</si>
  <si>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</si>
  <si>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</si>
  <si>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</si>
  <si>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</si>
  <si>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</si>
  <si>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</si>
  <si>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</si>
  <si>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</si>
  <si>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</si>
  <si>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</si>
  <si>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</si>
  <si>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</si>
  <si>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</si>
  <si>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</si>
  <si>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</si>
  <si>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</si>
  <si>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</si>
  <si>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</si>
  <si>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</si>
  <si>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</si>
  <si>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</si>
  <si>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</si>
  <si>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</si>
  <si>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</si>
  <si>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</si>
  <si>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</si>
  <si>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</si>
  <si>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</si>
  <si>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</si>
  <si>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</si>
  <si>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</si>
  <si>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</si>
  <si>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</si>
  <si>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</si>
  <si>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</si>
  <si>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</si>
  <si>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</si>
  <si>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</si>
  <si>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</si>
  <si>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</si>
  <si>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</si>
  <si>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</si>
  <si>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</si>
  <si>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</si>
  <si>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</si>
  <si>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</si>
  <si>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</si>
  <si>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</si>
  <si>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</si>
  <si>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</si>
  <si>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</si>
  <si>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</si>
  <si>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</si>
  <si>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</si>
  <si>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</si>
  <si>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</si>
  <si>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</si>
  <si>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</si>
  <si>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</si>
  <si>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</si>
  <si>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</si>
  <si>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</si>
  <si>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</si>
  <si>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</si>
  <si>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</si>
  <si>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</si>
  <si>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</si>
  <si>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</si>
  <si>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</si>
  <si>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</si>
  <si>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</si>
  <si>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</si>
  <si>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</si>
  <si>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</si>
  <si>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</si>
  <si>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</si>
  <si>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</si>
  <si>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</si>
  <si>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</si>
  <si>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</si>
  <si>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</si>
  <si>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</si>
  <si>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</si>
  <si>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</si>
  <si>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</si>
  <si>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</si>
  <si>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</si>
  <si>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</si>
  <si>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</si>
  <si>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</si>
  <si>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</si>
  <si>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</si>
  <si>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</si>
  <si>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</si>
  <si>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</si>
  <si>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</si>
  <si>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</si>
  <si>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</si>
  <si>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</si>
  <si>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</si>
  <si>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</si>
  <si>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</si>
  <si>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</si>
  <si>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</si>
  <si>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</si>
  <si>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</si>
  <si>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</si>
  <si>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</si>
  <si>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</si>
  <si>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</si>
  <si>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</si>
  <si>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</si>
  <si>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</si>
  <si>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</si>
  <si>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</si>
  <si>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</si>
  <si>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</si>
  <si>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</si>
  <si>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</si>
  <si>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</si>
  <si>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</si>
  <si>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</si>
  <si>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</si>
  <si>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</si>
  <si>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</si>
  <si>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</si>
  <si>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</si>
  <si>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</si>
  <si>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</si>
  <si>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</si>
  <si>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</si>
  <si>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</si>
  <si>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</si>
  <si>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</si>
  <si>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</si>
  <si>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</si>
  <si>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</si>
  <si>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</si>
  <si>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</si>
  <si>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</si>
  <si>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</si>
  <si>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</si>
  <si>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</si>
  <si>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</si>
  <si>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</si>
  <si>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</si>
  <si>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</si>
  <si>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</si>
  <si>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</si>
  <si>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</si>
  <si>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</si>
  <si>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</si>
  <si>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</si>
  <si>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</si>
  <si>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</si>
  <si>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</si>
  <si>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</si>
  <si>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</si>
  <si>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</si>
  <si>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</si>
  <si>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</si>
  <si>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</si>
  <si>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</si>
  <si>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</si>
  <si>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</si>
  <si>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</si>
  <si>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</si>
  <si>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</si>
  <si>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</si>
  <si>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</si>
  <si>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</si>
  <si>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</si>
  <si>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</si>
  <si>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</si>
  <si>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</si>
  <si>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</si>
  <si>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</si>
  <si>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</si>
  <si>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</si>
  <si>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</si>
  <si>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</si>
  <si>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</si>
  <si>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</si>
  <si>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</si>
  <si>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</si>
  <si>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</si>
  <si>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</si>
  <si>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</si>
  <si>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</si>
  <si>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</si>
  <si>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</si>
  <si>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</si>
  <si>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</si>
  <si>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</si>
  <si>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</si>
  <si>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</si>
  <si>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</si>
  <si>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</si>
  <si>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</si>
  <si>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</si>
  <si>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</si>
  <si>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</si>
  <si>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</si>
  <si>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</si>
  <si>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</si>
  <si>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</si>
  <si>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</si>
  <si>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</si>
  <si>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</si>
  <si>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</si>
  <si>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</si>
  <si>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</si>
  <si>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</si>
  <si>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</si>
  <si>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</si>
  <si>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</si>
  <si>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</si>
  <si>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</si>
  <si>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</si>
  <si>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</si>
  <si>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</si>
  <si>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</si>
  <si>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</si>
  <si>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</si>
  <si>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</si>
  <si>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</si>
  <si>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</si>
  <si>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</si>
  <si>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</si>
  <si>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</si>
  <si>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</si>
  <si>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</si>
  <si>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</si>
  <si>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</si>
  <si>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</si>
  <si>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</si>
  <si>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</si>
  <si>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</si>
  <si>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</si>
  <si>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</si>
  <si>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</si>
  <si>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</si>
  <si>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</si>
  <si>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</si>
  <si>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</si>
  <si>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</si>
  <si>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</si>
  <si>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</si>
  <si>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</si>
  <si>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</si>
  <si>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</si>
  <si>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</si>
  <si>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</si>
  <si>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</si>
  <si>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</si>
  <si>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</si>
  <si>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</si>
  <si>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</si>
  <si>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</si>
  <si>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</si>
  <si>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</si>
  <si>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</si>
  <si>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</si>
  <si>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</si>
  <si>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</si>
  <si>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</si>
  <si>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</si>
  <si>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</si>
  <si>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</si>
  <si>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</si>
  <si>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</si>
  <si>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</si>
  <si>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</si>
  <si>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</si>
  <si>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</si>
  <si>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</si>
  <si>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</si>
  <si>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</si>
  <si>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</si>
  <si>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</si>
  <si>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</si>
  <si>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</si>
  <si>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</si>
  <si>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</si>
  <si>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</si>
  <si>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</si>
  <si>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</si>
  <si>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</si>
  <si>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</si>
  <si>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</si>
  <si>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</si>
  <si>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</si>
  <si>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</si>
  <si>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</si>
  <si>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</si>
  <si>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</si>
  <si>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</si>
  <si>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</si>
  <si>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</si>
  <si>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</si>
  <si>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</si>
  <si>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</si>
  <si>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</si>
  <si>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</si>
  <si>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</si>
  <si>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</si>
  <si>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</si>
  <si>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</si>
  <si>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</si>
  <si>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</si>
  <si>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</si>
  <si>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</si>
  <si>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</si>
  <si>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</si>
  <si>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</si>
  <si>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</si>
  <si>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</si>
  <si>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</si>
  <si>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</si>
  <si>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</si>
  <si>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</si>
  <si>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</si>
  <si>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</si>
  <si>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</si>
  <si>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</si>
  <si>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</si>
  <si>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</si>
  <si>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</si>
  <si>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</si>
  <si>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</si>
  <si>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</si>
  <si>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</si>
  <si>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</si>
  <si>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</si>
  <si>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</si>
  <si>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</si>
  <si>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</si>
  <si>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</si>
  <si>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</si>
  <si>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</si>
  <si>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</si>
  <si>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</si>
  <si>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</si>
  <si>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</si>
  <si>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</si>
  <si>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</si>
  <si>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</si>
  <si>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</si>
  <si>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</si>
  <si>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</si>
  <si>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</si>
  <si>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</si>
  <si>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</si>
  <si>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</si>
  <si>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</si>
  <si>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</si>
  <si>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</si>
  <si>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</si>
  <si>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</si>
  <si>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</si>
  <si>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</si>
  <si>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</si>
  <si>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</si>
  <si>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</si>
  <si>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</si>
  <si>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</si>
  <si>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</si>
  <si>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</si>
  <si>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</si>
  <si>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</si>
  <si>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</si>
  <si>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</si>
  <si>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</si>
  <si>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</si>
  <si>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</si>
  <si>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</si>
  <si>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</si>
  <si>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</si>
  <si>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</si>
  <si>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</si>
  <si>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</si>
  <si>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</si>
  <si>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</si>
  <si>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</si>
  <si>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</si>
  <si>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</si>
  <si>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</si>
  <si>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</si>
  <si>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</si>
  <si>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</si>
  <si>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</si>
  <si>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</si>
  <si>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</si>
  <si>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</si>
  <si>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</si>
  <si>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</si>
  <si>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</si>
  <si>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</si>
  <si>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</si>
  <si>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</si>
  <si>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</si>
  <si>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</si>
  <si>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</si>
  <si>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</si>
  <si>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</si>
  <si>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</si>
  <si>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</si>
  <si>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</si>
  <si>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</si>
  <si>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</si>
  <si>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</si>
  <si>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</si>
  <si>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</si>
  <si>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</si>
  <si>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</si>
  <si>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</si>
  <si>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</si>
  <si>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</si>
  <si>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</si>
  <si>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</si>
  <si>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</si>
  <si>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</si>
  <si>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</si>
  <si>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</si>
  <si>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</si>
  <si>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</si>
  <si>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</si>
  <si>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</si>
  <si>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</si>
  <si>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</si>
  <si>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</si>
  <si>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</si>
  <si>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</si>
  <si>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</si>
  <si>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</si>
  <si>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</si>
  <si>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</si>
  <si>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</si>
  <si>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</si>
  <si>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</si>
  <si>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</si>
  <si>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</si>
  <si>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</si>
  <si>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</si>
  <si>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</si>
  <si>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</si>
  <si>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</si>
  <si>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</si>
  <si>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</si>
  <si>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</si>
  <si>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</si>
  <si>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</si>
  <si>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</si>
  <si>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</si>
  <si>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</si>
  <si>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</si>
  <si>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</si>
  <si>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</si>
  <si>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</si>
  <si>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</si>
  <si>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</si>
  <si>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</si>
  <si>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</si>
  <si>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</si>
  <si>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</si>
  <si>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</si>
  <si>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</si>
  <si>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</si>
  <si>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</si>
  <si>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</si>
  <si>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</si>
  <si>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</si>
  <si>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</si>
  <si>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</si>
  <si>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</si>
  <si>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</si>
  <si>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</si>
  <si>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</si>
  <si>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</si>
  <si>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</si>
  <si>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</si>
  <si>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</si>
  <si>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</si>
  <si>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</si>
  <si>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</si>
  <si>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</si>
  <si>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</si>
  <si>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</si>
  <si>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</si>
  <si>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</si>
  <si>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</si>
  <si>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</si>
  <si>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</si>
  <si>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</si>
  <si>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</si>
  <si>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</si>
  <si>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</si>
  <si>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</si>
  <si>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</si>
  <si>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</si>
  <si>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</si>
  <si>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</si>
  <si>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</si>
  <si>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</si>
  <si>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</si>
  <si>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</si>
  <si>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</si>
  <si>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</si>
  <si>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</si>
  <si>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</si>
  <si>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</si>
  <si>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</si>
  <si>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</si>
  <si>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</si>
  <si>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</si>
  <si>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</si>
  <si>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</si>
  <si>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</si>
  <si>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</si>
  <si>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</si>
  <si>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</si>
  <si>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</si>
  <si>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</si>
  <si>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</si>
  <si>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</si>
  <si>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</si>
  <si>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</si>
  <si>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</si>
  <si>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</si>
  <si>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</si>
  <si>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</si>
  <si>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</si>
  <si>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</si>
  <si>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</si>
  <si>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</si>
  <si>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</si>
  <si>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</si>
  <si>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</si>
  <si>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</si>
  <si>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</si>
  <si>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</si>
  <si>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</si>
  <si>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</si>
  <si>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</si>
  <si>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</si>
  <si>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</si>
  <si>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</si>
  <si>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</si>
  <si>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</si>
  <si>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</si>
  <si>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</si>
  <si>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</si>
  <si>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</si>
  <si>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</si>
  <si>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</si>
  <si>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</si>
  <si>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</si>
  <si>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</si>
  <si>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</si>
  <si>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</si>
  <si>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</si>
  <si>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</si>
  <si>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</si>
  <si>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</si>
  <si>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</si>
  <si>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</si>
  <si>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</si>
  <si>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</si>
  <si>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</si>
  <si>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</si>
  <si>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</si>
  <si>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</si>
  <si>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</si>
  <si>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</si>
  <si>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</si>
  <si>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</si>
  <si>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</si>
  <si>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</si>
  <si>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</si>
  <si>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</si>
  <si>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</si>
  <si>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</si>
  <si>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</si>
  <si>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</si>
  <si>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</si>
  <si>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</si>
  <si>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</si>
  <si>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</si>
  <si>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</si>
  <si>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</si>
  <si>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</si>
  <si>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</si>
  <si>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</si>
  <si>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</si>
  <si>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</si>
  <si>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</si>
  <si>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</si>
  <si>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</si>
  <si>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</si>
  <si>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</si>
  <si>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</si>
  <si>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</si>
  <si>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</si>
  <si>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</si>
  <si>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</si>
  <si>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</si>
  <si>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</si>
  <si>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</si>
  <si>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</si>
  <si>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</si>
  <si>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</si>
  <si>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</si>
  <si>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</si>
  <si>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</si>
  <si>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</si>
  <si>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</si>
  <si>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</si>
  <si>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</si>
  <si>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</si>
  <si>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</si>
  <si>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</si>
  <si>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</si>
  <si>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</si>
  <si>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</si>
  <si>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</si>
  <si>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</si>
  <si>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</si>
  <si>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</si>
  <si>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</si>
  <si>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</si>
  <si>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</si>
  <si>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</si>
  <si>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</si>
  <si>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</si>
  <si>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</si>
  <si>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</si>
  <si>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</si>
  <si>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</si>
  <si>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</si>
  <si>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</si>
  <si>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</si>
  <si>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</si>
  <si>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</si>
  <si>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</si>
  <si>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</si>
  <si>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</si>
  <si>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</si>
  <si>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</si>
  <si>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</si>
  <si>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</si>
  <si>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</si>
  <si>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</si>
  <si>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</si>
  <si>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</si>
  <si>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</si>
  <si>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</si>
  <si>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</si>
  <si>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</si>
  <si>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</si>
  <si>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</si>
  <si>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</si>
  <si>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</si>
  <si>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</si>
  <si>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</si>
  <si>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</si>
  <si>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</si>
  <si>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</si>
  <si>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</si>
  <si>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</si>
  <si>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</si>
  <si>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</si>
  <si>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</si>
  <si>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</si>
  <si>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</si>
  <si>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</si>
  <si>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</si>
  <si>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</si>
  <si>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</si>
  <si>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</si>
  <si>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</si>
  <si>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</si>
  <si>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</si>
  <si>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</si>
  <si>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</si>
  <si>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</si>
  <si>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</si>
  <si>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</si>
  <si>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</si>
  <si>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</si>
  <si>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</si>
  <si>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</si>
  <si>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</si>
  <si>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</si>
  <si>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</si>
  <si>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</si>
  <si>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</si>
  <si>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</si>
  <si>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</si>
  <si>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</si>
  <si>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</si>
  <si>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</si>
  <si>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</si>
  <si>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</si>
  <si>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</si>
  <si>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</si>
  <si>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</si>
  <si>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</si>
  <si>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</si>
  <si>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</si>
  <si>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</si>
  <si>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</si>
  <si>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</si>
  <si>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</si>
  <si>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</si>
  <si>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</si>
  <si>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</si>
  <si>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</si>
  <si>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</si>
  <si>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</si>
  <si>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</si>
  <si>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</si>
  <si>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</si>
  <si>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</si>
  <si>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</si>
  <si>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</si>
  <si>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</si>
  <si>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</si>
  <si>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</si>
  <si>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</si>
  <si>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</si>
  <si>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</si>
  <si>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</si>
  <si>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</si>
  <si>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</si>
  <si>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</si>
  <si>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</si>
  <si>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</si>
  <si>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</si>
  <si>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</si>
  <si>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</si>
  <si>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</si>
  <si>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</si>
  <si>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</si>
  <si>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</si>
  <si>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</si>
  <si>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</si>
  <si>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</si>
  <si>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</si>
  <si>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</si>
  <si>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</si>
  <si>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</si>
  <si>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</si>
  <si>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</si>
  <si>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</si>
  <si>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</si>
  <si>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</si>
  <si>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</si>
  <si>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</si>
  <si>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</si>
  <si>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</si>
  <si>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</si>
  <si>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</si>
  <si>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</si>
  <si>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</si>
  <si>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</si>
  <si>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</si>
  <si>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</si>
  <si>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</si>
  <si>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</si>
  <si>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</si>
  <si>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</si>
  <si>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</si>
  <si>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</si>
  <si>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</si>
  <si>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</si>
  <si>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</si>
  <si>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</si>
  <si>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</si>
  <si>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</si>
  <si>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</si>
  <si>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</si>
  <si>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</si>
  <si>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</si>
  <si>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</si>
  <si>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</si>
  <si>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</si>
  <si>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</si>
  <si>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</si>
  <si>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</si>
  <si>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</si>
  <si>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</si>
  <si>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</si>
  <si>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</si>
  <si>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</si>
  <si>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</si>
  <si>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</si>
  <si>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</si>
  <si>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</si>
  <si>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</si>
  <si>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</si>
  <si>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</si>
  <si>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</si>
  <si>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</si>
  <si>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</si>
  <si>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</si>
  <si>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</si>
  <si>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</si>
  <si>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</si>
  <si>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</si>
  <si>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</si>
  <si>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</si>
  <si>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</si>
  <si>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</si>
  <si>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</si>
  <si>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</si>
  <si>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</si>
  <si>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</si>
  <si>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</si>
  <si>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</si>
  <si>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</si>
  <si>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</si>
  <si>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</si>
  <si>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</si>
  <si>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</si>
  <si>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</si>
  <si>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</si>
  <si>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</si>
  <si>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</si>
  <si>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</si>
  <si>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</si>
  <si>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</si>
  <si>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</si>
  <si>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</si>
  <si>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</si>
  <si>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</si>
  <si>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</si>
  <si>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</si>
  <si>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</si>
  <si>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</si>
  <si>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</si>
  <si>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</si>
  <si>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</si>
  <si>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</si>
  <si>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</si>
  <si>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</si>
  <si>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</si>
  <si>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</si>
  <si>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</si>
  <si>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</si>
  <si>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</si>
  <si>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</si>
  <si>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</si>
  <si>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</si>
  <si>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</si>
  <si>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</si>
  <si>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</si>
  <si>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</si>
  <si>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</si>
  <si>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</si>
  <si>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</si>
  <si>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</si>
  <si>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</si>
  <si>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</si>
  <si>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</si>
  <si>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</si>
  <si>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</si>
  <si>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</si>
  <si>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</si>
  <si>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</si>
  <si>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</si>
  <si>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</si>
  <si>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</si>
  <si>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</si>
  <si>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</si>
  <si>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</si>
  <si>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</si>
  <si>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</si>
  <si>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</si>
  <si>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</si>
  <si>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</si>
  <si>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</si>
  <si>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</si>
  <si>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</si>
  <si>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</si>
  <si>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</si>
  <si>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</si>
  <si>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</si>
  <si>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</si>
  <si>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</si>
  <si>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</si>
  <si>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</si>
  <si>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</si>
  <si>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</si>
  <si>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</si>
  <si>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</si>
  <si>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</si>
  <si>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</si>
  <si>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</si>
  <si>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</si>
  <si>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</si>
  <si>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</si>
  <si>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</si>
  <si>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</si>
  <si>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</si>
  <si>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</si>
  <si>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</si>
  <si>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</si>
  <si>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</si>
  <si>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</si>
  <si>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</si>
  <si>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</si>
  <si>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</si>
  <si>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</si>
  <si>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</si>
  <si>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</si>
  <si>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</si>
  <si>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</si>
  <si>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</si>
  <si>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</si>
  <si>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</si>
  <si>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</si>
  <si>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</si>
  <si>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</si>
  <si>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</si>
  <si>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</si>
  <si>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</si>
  <si>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</si>
  <si>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</si>
  <si>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</si>
  <si>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</si>
  <si>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</si>
  <si>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</si>
  <si>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</si>
  <si>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</si>
  <si>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</si>
  <si>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</si>
  <si>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</si>
  <si>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</si>
  <si>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</si>
  <si>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</si>
  <si>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</si>
  <si>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</si>
  <si>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</si>
  <si>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</si>
  <si>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</si>
  <si>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</si>
  <si>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</si>
  <si>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</si>
  <si>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</si>
  <si>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</si>
  <si>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</si>
  <si>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</si>
  <si>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</si>
  <si>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</si>
  <si>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</si>
  <si>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</si>
  <si>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</si>
  <si>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</si>
  <si>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</si>
  <si>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</si>
  <si>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</si>
  <si>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</si>
  <si>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</si>
  <si>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</si>
  <si>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</si>
  <si>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</si>
  <si>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</si>
  <si>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</si>
  <si>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</si>
  <si>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</si>
  <si>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</si>
  <si>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</si>
  <si>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</si>
  <si>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</si>
  <si>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</si>
  <si>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</si>
  <si>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</si>
  <si>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</si>
  <si>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</si>
  <si>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</si>
  <si>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</si>
  <si>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</si>
  <si>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</si>
  <si>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</si>
  <si>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</si>
  <si>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</si>
  <si>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</si>
  <si>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</si>
  <si>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</si>
  <si>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</si>
  <si>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</si>
  <si>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</si>
  <si>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</si>
  <si>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</si>
  <si>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</si>
  <si>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</si>
  <si>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</si>
  <si>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</si>
  <si>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</si>
  <si>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</si>
  <si>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</si>
  <si>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</si>
  <si>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</si>
  <si>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</si>
  <si>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</si>
  <si>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</si>
  <si>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</si>
  <si>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</si>
  <si>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</si>
  <si>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</si>
  <si>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</si>
  <si>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</si>
  <si>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</si>
  <si>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</si>
  <si>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</si>
  <si>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</si>
  <si>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</si>
  <si>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</si>
  <si>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</si>
  <si>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</si>
  <si>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</si>
  <si>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</si>
  <si>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</si>
  <si>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</si>
  <si>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</si>
  <si>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</si>
  <si>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</si>
  <si>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</si>
  <si>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</si>
  <si>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</si>
  <si>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</si>
  <si>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</si>
  <si>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</si>
  <si>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</si>
  <si>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</si>
  <si>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</si>
  <si>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</si>
  <si>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</si>
  <si>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</si>
  <si>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</si>
  <si>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</si>
  <si>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</si>
  <si>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</si>
  <si>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</si>
  <si>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</si>
  <si>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</si>
  <si>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</si>
  <si>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</si>
  <si>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</si>
  <si>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</si>
  <si>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</si>
  <si>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</si>
  <si>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</si>
  <si>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</si>
  <si>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</si>
  <si>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</si>
  <si>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</si>
  <si>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</si>
  <si>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</si>
  <si>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</si>
  <si>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</si>
  <si>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</si>
  <si>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</si>
  <si>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</si>
  <si>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</si>
  <si>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</si>
  <si>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</si>
  <si>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</si>
  <si>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</si>
  <si>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</si>
  <si>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</si>
  <si>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</si>
  <si>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</si>
  <si>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</si>
  <si>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</si>
  <si>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</si>
  <si>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</si>
  <si>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</si>
  <si>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</si>
  <si>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</si>
  <si>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</si>
  <si>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</si>
  <si>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</si>
  <si>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</si>
  <si>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</si>
  <si>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</si>
  <si>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</si>
  <si>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</si>
  <si>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</si>
  <si>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</si>
  <si>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</si>
  <si>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</si>
  <si>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</si>
  <si>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</si>
  <si>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</si>
  <si>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</si>
  <si>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</si>
  <si>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</si>
  <si>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</si>
  <si>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</si>
  <si>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</si>
  <si>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</si>
  <si>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</si>
  <si>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</si>
  <si>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</si>
  <si>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</si>
  <si>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</si>
  <si>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</si>
  <si>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</si>
  <si>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</si>
  <si>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</si>
  <si>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</si>
  <si>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</si>
  <si>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</si>
  <si>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</si>
  <si>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</si>
  <si>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</si>
  <si>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</si>
  <si>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</si>
  <si>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</si>
  <si>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</si>
  <si>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</si>
  <si>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</si>
  <si>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</si>
  <si>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</si>
  <si>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</si>
  <si>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</si>
  <si>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</si>
  <si>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</si>
  <si>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</si>
  <si>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</si>
  <si>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</si>
  <si>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</si>
  <si>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</si>
  <si>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</si>
  <si>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</si>
  <si>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</si>
  <si>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</si>
  <si>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</si>
  <si>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</si>
  <si>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</si>
  <si>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</si>
  <si>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</si>
  <si>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</si>
  <si>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</si>
  <si>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</si>
  <si>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</si>
  <si>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</si>
  <si>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</si>
  <si>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</si>
  <si>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</si>
  <si>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</si>
  <si>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</si>
  <si>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</si>
  <si>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</si>
  <si>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</si>
  <si>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</si>
  <si>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</si>
  <si>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</si>
  <si>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</si>
  <si>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</si>
  <si>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</si>
  <si>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</si>
  <si>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</si>
  <si>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</si>
  <si>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</si>
  <si>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</si>
  <si>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</si>
  <si>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</si>
  <si>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</si>
  <si>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</si>
  <si>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</si>
  <si>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</si>
  <si>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</si>
  <si>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</si>
  <si>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</si>
  <si>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</si>
  <si>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</si>
  <si>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</si>
  <si>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</si>
  <si>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</si>
  <si>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</si>
  <si>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</si>
  <si>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</si>
  <si>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</si>
  <si>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</si>
  <si>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</si>
  <si>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</si>
  <si>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</si>
  <si>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</si>
  <si>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</si>
  <si>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</si>
  <si>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</si>
  <si>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</si>
  <si>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</si>
  <si>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</si>
  <si>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</si>
  <si>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</si>
  <si>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</si>
  <si>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</si>
  <si>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</si>
  <si>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</si>
  <si>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</si>
  <si>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</si>
  <si>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</si>
  <si>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</si>
  <si>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</si>
  <si>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</si>
  <si>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</si>
  <si>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</si>
  <si>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</si>
  <si>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</si>
  <si>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</si>
  <si>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</si>
  <si>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</si>
  <si>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</si>
  <si>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</si>
  <si>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</si>
  <si>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</si>
  <si>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</si>
  <si>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</si>
  <si>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</si>
  <si>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</si>
  <si>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</si>
  <si>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</si>
  <si>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</si>
  <si>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</si>
  <si>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</si>
  <si>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</si>
  <si>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</si>
  <si>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</si>
  <si>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</si>
  <si>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</si>
  <si>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</si>
  <si>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</si>
  <si>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</si>
  <si>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</si>
  <si>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</si>
  <si>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</si>
  <si>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</si>
  <si>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</si>
  <si>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</si>
  <si>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</si>
  <si>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</si>
  <si>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</si>
  <si>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</si>
  <si>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</si>
  <si>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</si>
  <si>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</si>
  <si>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</si>
  <si>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</si>
  <si>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</si>
  <si>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</si>
  <si>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</si>
  <si>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</si>
  <si>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</si>
  <si>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</si>
  <si>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</si>
  <si>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</si>
  <si>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</si>
  <si>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</si>
  <si>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</si>
  <si>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</si>
  <si>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</si>
  <si>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</si>
  <si>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</si>
  <si>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</si>
  <si>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</si>
  <si>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</si>
  <si>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</si>
  <si>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</si>
  <si>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</si>
  <si>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</si>
  <si>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</si>
  <si>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</si>
  <si>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</si>
  <si>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</si>
  <si>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</si>
  <si>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</si>
  <si>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</si>
  <si>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</si>
  <si>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</si>
  <si>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</si>
  <si>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</si>
  <si>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</si>
  <si>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</si>
  <si>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</si>
  <si>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</si>
  <si>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</si>
  <si>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</si>
  <si>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</si>
  <si>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</si>
  <si>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</si>
  <si>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</si>
  <si>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</si>
  <si>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</si>
  <si>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</si>
  <si>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</si>
  <si>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</si>
  <si>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</si>
  <si>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</si>
  <si>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</si>
  <si>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</si>
  <si>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</si>
  <si>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</si>
  <si>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</si>
  <si>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</si>
  <si>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</si>
  <si>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</si>
  <si>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</si>
  <si>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</si>
  <si>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</si>
  <si>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</si>
  <si>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</si>
  <si>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</si>
  <si>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</si>
  <si>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</si>
  <si>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</si>
  <si>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</si>
  <si>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</si>
  <si>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</si>
  <si>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</si>
  <si>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</si>
  <si>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</si>
  <si>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</si>
  <si>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</si>
  <si>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</si>
  <si>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</si>
  <si>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</si>
  <si>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</si>
  <si>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</si>
  <si>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</si>
  <si>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</si>
  <si>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</si>
  <si>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</si>
  <si>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</si>
  <si>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</si>
  <si>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</si>
  <si>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</si>
  <si>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</si>
  <si>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</si>
  <si>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</si>
  <si>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</si>
  <si>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</si>
  <si>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</si>
  <si>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</si>
  <si>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</si>
  <si>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</si>
  <si>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</si>
  <si>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</si>
  <si>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</si>
  <si>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</si>
  <si>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</si>
  <si>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</si>
  <si>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</si>
  <si>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</si>
  <si>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</si>
  <si>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</si>
  <si>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</si>
  <si>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</si>
  <si>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</si>
  <si>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</si>
  <si>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</si>
  <si>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</si>
  <si>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</si>
  <si>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</si>
  <si>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</si>
  <si>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</si>
  <si>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</si>
  <si>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</si>
  <si>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</si>
  <si>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</si>
  <si>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</si>
  <si>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</si>
  <si>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</si>
  <si>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</si>
  <si>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</si>
  <si>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</si>
  <si>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</si>
  <si>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</si>
  <si>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</si>
  <si>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</si>
  <si>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</si>
  <si>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</si>
  <si>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</si>
  <si>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</si>
  <si>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</si>
  <si>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</si>
  <si>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</si>
  <si>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</si>
  <si>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</si>
  <si>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</si>
  <si>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</si>
  <si>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</si>
  <si>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</si>
  <si>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</si>
  <si>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</si>
  <si>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</si>
  <si>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</si>
  <si>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</si>
  <si>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</si>
  <si>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</si>
  <si>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</si>
  <si>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</si>
  <si>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</si>
  <si>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</si>
  <si>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</si>
  <si>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</si>
  <si>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</si>
  <si>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</si>
  <si>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</si>
  <si>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</si>
  <si>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</si>
  <si>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</si>
  <si>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</si>
  <si>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</si>
  <si>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</si>
  <si>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</si>
  <si>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</si>
  <si>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</si>
  <si>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</si>
  <si>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</si>
  <si>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</si>
  <si>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</si>
  <si>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</si>
  <si>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</si>
  <si>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</si>
  <si>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</si>
  <si>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</si>
  <si>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</si>
  <si>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</si>
  <si>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</si>
  <si>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</si>
  <si>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</si>
  <si>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</si>
  <si>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</si>
  <si>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</si>
  <si>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</si>
  <si>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</si>
  <si>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</si>
  <si>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</si>
  <si>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</si>
  <si>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</si>
  <si>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</si>
  <si>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</si>
  <si>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</si>
  <si>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</si>
  <si>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</si>
  <si>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</si>
  <si>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</si>
  <si>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</si>
  <si>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</si>
  <si>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</si>
  <si>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</si>
  <si>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</si>
  <si>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</si>
  <si>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</si>
  <si>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</si>
  <si>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</si>
  <si>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</si>
  <si>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</si>
  <si>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</si>
  <si>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</si>
  <si>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</si>
  <si>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</si>
  <si>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</si>
  <si>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</si>
  <si>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</si>
  <si>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</si>
  <si>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</si>
  <si>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</si>
  <si>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</si>
  <si>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</si>
  <si>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</si>
  <si>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</si>
  <si>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</si>
  <si>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</si>
  <si>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</si>
  <si>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</si>
  <si>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</si>
  <si>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</si>
  <si>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</si>
  <si>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</si>
  <si>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</si>
  <si>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</si>
  <si>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</si>
  <si>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</si>
  <si>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</si>
  <si>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</si>
  <si>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</si>
  <si>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</si>
  <si>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</si>
  <si>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</si>
  <si>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</si>
  <si>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</si>
  <si>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</si>
  <si>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</si>
  <si>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</si>
  <si>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</si>
  <si>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</si>
  <si>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</si>
  <si>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</si>
  <si>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</si>
  <si>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</si>
  <si>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</si>
  <si>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</si>
  <si>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</si>
  <si>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</si>
  <si>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</si>
  <si>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</si>
  <si>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</si>
  <si>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</si>
  <si>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</si>
  <si>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</si>
  <si>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</si>
  <si>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</si>
  <si>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</si>
  <si>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</si>
  <si>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</si>
  <si>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</si>
  <si>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</si>
  <si>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</si>
  <si>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</si>
  <si>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</si>
  <si>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</si>
  <si>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</si>
  <si>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</si>
  <si>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</si>
  <si>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</si>
  <si>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</si>
  <si>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</si>
  <si>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</si>
  <si>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</si>
  <si>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</si>
  <si>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</si>
  <si>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</si>
  <si>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</si>
  <si>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</si>
  <si>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</si>
  <si>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</si>
  <si>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</si>
  <si>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</si>
  <si>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</si>
  <si>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</si>
  <si>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</si>
  <si>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</si>
  <si>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</si>
  <si>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</si>
  <si>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</si>
  <si>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</si>
  <si>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</si>
  <si>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</si>
  <si>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</si>
  <si>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</si>
  <si>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</si>
  <si>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</si>
  <si>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</si>
  <si>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</si>
  <si>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</si>
  <si>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</si>
  <si>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</si>
  <si>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</si>
  <si>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</si>
  <si>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</si>
  <si>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</si>
  <si>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</si>
  <si>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</si>
  <si>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</si>
  <si>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</si>
  <si>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</si>
  <si>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</si>
  <si>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</si>
  <si>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</si>
  <si>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</si>
  <si>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</si>
  <si>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</si>
  <si>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</si>
  <si>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</si>
  <si>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</si>
  <si>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</si>
  <si>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</si>
  <si>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</si>
  <si>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</si>
  <si>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</si>
  <si>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</si>
  <si>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</si>
  <si>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</si>
  <si>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</si>
  <si>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</si>
  <si>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</si>
  <si>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</si>
  <si>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</si>
  <si>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</si>
  <si>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</si>
  <si>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</si>
  <si>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</si>
  <si>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</si>
  <si>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</si>
  <si>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</si>
  <si>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</si>
  <si>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</si>
  <si>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</si>
  <si>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</si>
  <si>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</si>
  <si>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</si>
  <si>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</si>
  <si>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</si>
  <si>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</si>
  <si>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</si>
  <si>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</si>
  <si>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</si>
  <si>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</si>
  <si>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</si>
  <si>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</si>
  <si>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</si>
  <si>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</si>
  <si>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</si>
  <si>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</si>
  <si>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</si>
  <si>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</si>
  <si>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</si>
  <si>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</si>
  <si>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</si>
  <si>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</si>
  <si>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</si>
  <si>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</si>
  <si>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</si>
  <si>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</si>
  <si>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</si>
  <si>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</si>
  <si>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</si>
  <si>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</si>
  <si>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</si>
  <si>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</si>
  <si>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</si>
  <si>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</si>
  <si>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</si>
  <si>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</si>
  <si>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</si>
  <si>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</si>
  <si>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</si>
  <si>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</si>
  <si>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</si>
  <si>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</si>
  <si>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</si>
  <si>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</si>
  <si>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</si>
  <si>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</si>
  <si>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</si>
  <si>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</si>
  <si>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</si>
  <si>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</si>
  <si>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</si>
  <si>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</si>
  <si>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</si>
  <si>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</si>
  <si>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</si>
  <si>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</si>
  <si>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</si>
  <si>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</si>
  <si>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</si>
  <si>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</si>
  <si>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</si>
  <si>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</si>
  <si>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</si>
  <si>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</si>
  <si>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</si>
  <si>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</si>
  <si>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</si>
  <si>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</si>
  <si>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</si>
  <si>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</si>
  <si>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</si>
  <si>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</si>
  <si>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</si>
  <si>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</si>
  <si>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</si>
  <si>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</si>
  <si>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</si>
  <si>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</si>
  <si>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</si>
  <si>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</si>
  <si>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</si>
  <si>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</si>
  <si>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</si>
  <si>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</si>
  <si>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</si>
  <si>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</si>
  <si>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</si>
  <si>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</si>
  <si>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</si>
  <si>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</si>
  <si>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</si>
  <si>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</si>
  <si>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</si>
  <si>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</si>
  <si>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</si>
  <si>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</si>
  <si>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</si>
  <si>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</si>
  <si>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</si>
  <si>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</si>
  <si>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</si>
  <si>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</si>
  <si>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</si>
  <si>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</si>
  <si>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</si>
  <si>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</si>
  <si>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</si>
  <si>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</si>
  <si>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</si>
  <si>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</si>
  <si>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</si>
  <si>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</si>
  <si>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</si>
  <si>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</si>
  <si>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</si>
  <si>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</si>
  <si>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</si>
  <si>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</si>
  <si>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</si>
  <si>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</si>
  <si>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</si>
  <si>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</si>
  <si>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</si>
  <si>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</si>
  <si>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</si>
  <si>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</si>
  <si>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</si>
  <si>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</si>
  <si>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</si>
  <si>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</si>
  <si>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</si>
  <si>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</si>
  <si>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</si>
  <si>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</si>
  <si>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</si>
  <si>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</si>
  <si>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</si>
  <si>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</si>
  <si>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</si>
  <si>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</si>
  <si>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</si>
  <si>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</si>
  <si>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</si>
  <si>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</si>
  <si>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</si>
  <si>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</si>
  <si>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</si>
  <si>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</si>
  <si>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</si>
  <si>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</si>
  <si>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</si>
  <si>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</si>
  <si>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</si>
  <si>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</si>
  <si>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</si>
  <si>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</si>
  <si>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</si>
  <si>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</si>
  <si>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</si>
  <si>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</si>
  <si>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</si>
  <si>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</si>
  <si>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</si>
  <si>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</si>
  <si>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</si>
  <si>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</si>
  <si>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</si>
  <si>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</si>
  <si>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</si>
  <si>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</si>
  <si>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</si>
  <si>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</si>
  <si>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</si>
  <si>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</si>
  <si>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</si>
  <si>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</si>
  <si>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</si>
  <si>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</si>
  <si>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</si>
  <si>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</si>
  <si>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</si>
  <si>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</si>
  <si>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</si>
  <si>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</si>
  <si>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</si>
  <si>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</si>
  <si>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</si>
  <si>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</si>
  <si>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</si>
  <si>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</si>
  <si>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</si>
  <si>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</si>
  <si>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</si>
  <si>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</si>
  <si>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</si>
  <si>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</si>
  <si>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</si>
  <si>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</si>
  <si>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</si>
  <si>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</si>
  <si>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</si>
  <si>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</si>
  <si>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</si>
  <si>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</si>
  <si>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</si>
  <si>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</si>
  <si>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</si>
  <si>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</si>
  <si>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</si>
  <si>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</si>
  <si>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</si>
  <si>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</si>
  <si>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</si>
  <si>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</si>
  <si>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</si>
  <si>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</si>
  <si>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</si>
  <si>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</si>
  <si>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</si>
  <si>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</si>
  <si>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</si>
  <si>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</si>
  <si>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</si>
  <si>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</si>
  <si>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</si>
  <si>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</si>
  <si>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</si>
  <si>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</si>
  <si>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</si>
  <si>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</si>
  <si>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</si>
  <si>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</si>
  <si>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</si>
  <si>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</si>
  <si>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</si>
  <si>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</si>
  <si>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</si>
  <si>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</si>
  <si>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</si>
  <si>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</si>
  <si>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</si>
  <si>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</si>
  <si>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</si>
  <si>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</si>
  <si>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</si>
  <si>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</si>
  <si>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</si>
  <si>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</si>
  <si>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</si>
  <si>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</si>
  <si>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</si>
  <si>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</si>
  <si>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</si>
  <si>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</si>
  <si>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</si>
  <si>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</si>
  <si>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</si>
  <si>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</si>
  <si>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</si>
  <si>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</si>
  <si>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</si>
  <si>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</si>
  <si>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</si>
  <si>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</si>
  <si>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</si>
  <si>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</si>
  <si>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</si>
  <si>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</si>
  <si>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</si>
  <si>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</si>
  <si>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</si>
  <si>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</si>
  <si>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</si>
  <si>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</si>
  <si>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</si>
  <si>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</si>
  <si>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</si>
  <si>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</si>
  <si>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</si>
  <si>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</si>
  <si>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</si>
  <si>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</si>
  <si>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</si>
  <si>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</si>
  <si>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</si>
  <si>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</si>
  <si>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</si>
  <si>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</si>
  <si>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</si>
  <si>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</si>
  <si>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</si>
  <si>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</si>
  <si>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</si>
  <si>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</si>
  <si>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</si>
  <si>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</si>
  <si>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</si>
  <si>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</si>
  <si>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</si>
  <si>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</si>
  <si>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</si>
  <si>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</si>
  <si>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</si>
  <si>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</si>
  <si>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</si>
  <si>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</si>
  <si>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</si>
  <si>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</si>
  <si>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</si>
  <si>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</si>
  <si>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</si>
  <si>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</si>
  <si>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</si>
  <si>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</si>
  <si>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</si>
  <si>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</si>
  <si>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</si>
  <si>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</si>
  <si>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</si>
  <si>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</si>
  <si>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</si>
  <si>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</si>
  <si>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</si>
  <si>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</si>
  <si>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</si>
  <si>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</si>
  <si>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</si>
  <si>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</si>
  <si>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</si>
  <si>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</si>
  <si>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</si>
  <si>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</si>
  <si>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</si>
  <si>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</si>
  <si>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</si>
  <si>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</si>
  <si>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</si>
  <si>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</si>
  <si>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</si>
  <si>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</si>
  <si>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</si>
  <si>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</si>
  <si>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</si>
  <si>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</si>
  <si>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</si>
  <si>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</si>
  <si>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</si>
  <si>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</si>
  <si>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</si>
  <si>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</si>
  <si>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</si>
  <si>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</si>
  <si>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</si>
  <si>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</si>
  <si>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</si>
  <si>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</si>
  <si>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</si>
  <si>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</si>
  <si>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</si>
  <si>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</si>
  <si>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</si>
  <si>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</si>
  <si>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</si>
  <si>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</si>
  <si>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</si>
  <si>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</si>
  <si>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</si>
  <si>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</si>
  <si>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</si>
  <si>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</si>
  <si>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</si>
  <si>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</si>
  <si>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</si>
  <si>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</si>
  <si>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</si>
  <si>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</si>
  <si>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</si>
  <si>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</si>
  <si>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</si>
  <si>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</si>
  <si>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</si>
  <si>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</si>
  <si>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</si>
  <si>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</si>
  <si>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</si>
  <si>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</si>
  <si>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</si>
  <si>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</si>
  <si>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</si>
  <si>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</si>
  <si>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</si>
  <si>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</si>
  <si>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</si>
  <si>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</si>
  <si>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</si>
  <si>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</si>
  <si>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</si>
  <si>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</si>
  <si>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</si>
  <si>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</si>
  <si>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</si>
  <si>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</si>
  <si>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</si>
  <si>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</si>
  <si>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</si>
  <si>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</si>
  <si>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</si>
  <si>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</si>
  <si>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</si>
  <si>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</si>
  <si>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</si>
  <si>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</si>
  <si>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</si>
  <si>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</si>
  <si>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</si>
  <si>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</si>
  <si>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</si>
  <si>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</si>
  <si>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</si>
  <si>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</si>
  <si>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</si>
  <si>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</si>
  <si>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</si>
  <si>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</si>
  <si>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</si>
  <si>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</si>
  <si>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</si>
  <si>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</si>
  <si>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</si>
  <si>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</si>
  <si>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</si>
  <si>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</si>
  <si>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</si>
  <si>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</si>
  <si>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</si>
  <si>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</si>
  <si>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</si>
  <si>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</si>
  <si>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</si>
  <si>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</si>
  <si>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</si>
  <si>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</si>
  <si>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</si>
  <si>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</si>
  <si>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</si>
  <si>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</si>
  <si>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</si>
  <si>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</si>
  <si>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</si>
  <si>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</si>
  <si>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</si>
  <si>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</si>
  <si>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</si>
  <si>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</si>
  <si>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</si>
  <si>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</si>
  <si>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</si>
  <si>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</si>
  <si>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</si>
  <si>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</si>
  <si>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</si>
  <si>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</si>
  <si>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</si>
  <si>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</si>
  <si>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</si>
  <si>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</si>
  <si>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</si>
  <si>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</si>
  <si>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</si>
  <si>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</si>
  <si>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</si>
  <si>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</si>
  <si>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</si>
  <si>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</si>
  <si>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</si>
  <si>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</si>
  <si>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</si>
  <si>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</si>
  <si>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</si>
  <si>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</si>
  <si>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</si>
  <si>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</si>
  <si>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</si>
  <si>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</si>
  <si>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</si>
  <si>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</si>
  <si>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</si>
  <si>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</si>
  <si>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</si>
  <si>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</si>
  <si>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</si>
  <si>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</si>
  <si>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</si>
  <si>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</si>
  <si>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</si>
  <si>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</si>
  <si>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</si>
  <si>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</si>
  <si>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</si>
  <si>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</si>
  <si>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</si>
  <si>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</si>
  <si>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</si>
  <si>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</si>
  <si>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</si>
  <si>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</si>
  <si>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</si>
  <si>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</si>
  <si>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</si>
  <si>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</si>
  <si>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</si>
  <si>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</si>
  <si>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</si>
  <si>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</si>
  <si>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</si>
  <si>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</si>
  <si>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</si>
  <si>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</si>
  <si>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</si>
  <si>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</si>
  <si>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</si>
  <si>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</si>
  <si>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</si>
  <si>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</si>
  <si>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</si>
  <si>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</si>
  <si>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</si>
  <si>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</si>
  <si>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</si>
  <si>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</si>
  <si>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</si>
  <si>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</si>
  <si>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</si>
  <si>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</si>
  <si>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</si>
  <si>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</si>
  <si>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</si>
  <si>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</si>
  <si>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</si>
  <si>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</si>
  <si>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</si>
  <si>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</si>
  <si>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</si>
  <si>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</si>
  <si>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</si>
  <si>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</si>
  <si>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</si>
  <si>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</si>
  <si>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</si>
  <si>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</si>
  <si>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</si>
  <si>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</si>
  <si>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</si>
  <si>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</si>
  <si>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</si>
  <si>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</si>
  <si>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</si>
  <si>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</si>
  <si>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</si>
  <si>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</si>
  <si>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</si>
  <si>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</si>
  <si>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</si>
  <si>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</si>
  <si>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</si>
  <si>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</si>
  <si>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</si>
  <si>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</si>
  <si>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</si>
  <si>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</si>
  <si>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</si>
  <si>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</si>
  <si>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</si>
  <si>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</si>
  <si>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</si>
  <si>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</si>
  <si>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</si>
  <si>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</si>
  <si>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</si>
  <si>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</si>
  <si>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</si>
  <si>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</si>
  <si>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</si>
  <si>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</si>
  <si>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</si>
  <si>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</si>
  <si>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</si>
  <si>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</si>
  <si>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</si>
  <si>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</si>
  <si>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</si>
  <si>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</si>
  <si>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</si>
  <si>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</si>
  <si>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</si>
  <si>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</si>
  <si>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</si>
  <si>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</si>
  <si>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</si>
  <si>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</si>
  <si>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</si>
  <si>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</si>
  <si>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</si>
  <si>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</si>
  <si>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</si>
  <si>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</si>
  <si>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</si>
  <si>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</si>
  <si>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</si>
  <si>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</si>
  <si>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</si>
  <si>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</si>
  <si>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</si>
  <si>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</si>
  <si>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</si>
  <si>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</si>
  <si>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</si>
  <si>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</si>
  <si>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</si>
  <si>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</si>
  <si>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</si>
  <si>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</si>
  <si>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</si>
  <si>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</si>
  <si>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</si>
  <si>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</si>
  <si>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</si>
  <si>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</si>
  <si>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</si>
  <si>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</si>
  <si>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</si>
  <si>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</si>
  <si>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</si>
  <si>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</si>
  <si>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</si>
  <si>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</si>
  <si>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</si>
  <si>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</si>
  <si>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</si>
  <si>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</si>
  <si>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</si>
  <si>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</si>
  <si>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</si>
  <si>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</si>
  <si>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</si>
  <si>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</si>
  <si>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</si>
  <si>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</si>
  <si>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</si>
  <si>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</si>
  <si>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</si>
  <si>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</si>
  <si>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</si>
  <si>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</si>
  <si>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</si>
  <si>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</si>
  <si>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</si>
  <si>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</si>
  <si>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</si>
  <si>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</si>
  <si>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</si>
  <si>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</si>
  <si>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</si>
  <si>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</si>
  <si>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</si>
  <si>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</si>
  <si>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</si>
  <si>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</si>
  <si>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</si>
  <si>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</si>
  <si>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</si>
  <si>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</si>
  <si>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</si>
  <si>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</si>
  <si>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</si>
  <si>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</si>
  <si>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</si>
  <si>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</si>
  <si>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</si>
  <si>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</si>
  <si>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</si>
  <si>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</si>
  <si>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</si>
  <si>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</si>
  <si>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</si>
  <si>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</si>
  <si>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</si>
  <si>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</si>
  <si>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</si>
  <si>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</si>
  <si>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</si>
  <si>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</si>
  <si>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</si>
  <si>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</si>
  <si>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</si>
  <si>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</si>
  <si>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</si>
  <si>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</si>
  <si>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</si>
  <si>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</si>
  <si>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</si>
  <si>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</si>
  <si>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</si>
  <si>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</si>
  <si>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</si>
  <si>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</si>
  <si>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</si>
  <si>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</si>
  <si>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</si>
  <si>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</si>
  <si>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</si>
  <si>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</si>
  <si>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</si>
  <si>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</si>
  <si>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</si>
  <si>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</si>
  <si>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</si>
  <si>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</si>
  <si>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</si>
  <si>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</si>
  <si>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</si>
  <si>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</si>
  <si>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</si>
  <si>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</si>
  <si>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</si>
  <si>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</si>
  <si>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</si>
  <si>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</si>
  <si>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</si>
  <si>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</si>
  <si>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</si>
  <si>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</si>
  <si>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</si>
  <si>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</si>
  <si>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</si>
  <si>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</si>
  <si>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</si>
  <si>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</si>
  <si>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</si>
  <si>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</si>
  <si>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</si>
  <si>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</si>
  <si>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</si>
  <si>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</si>
  <si>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</si>
  <si>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</si>
  <si>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</si>
  <si>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</si>
  <si>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</si>
  <si>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</si>
  <si>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</si>
  <si>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</si>
  <si>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</si>
  <si>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</si>
  <si>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</si>
  <si>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</si>
  <si>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</si>
  <si>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</si>
  <si>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</si>
  <si>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</si>
  <si>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</si>
  <si>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</si>
  <si>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</si>
  <si>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</si>
  <si>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</si>
  <si>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</si>
  <si>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</si>
  <si>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</si>
  <si>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</si>
  <si>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</si>
  <si>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</si>
  <si>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</si>
  <si>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</si>
  <si>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</si>
  <si>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</si>
  <si>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</si>
  <si>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</si>
  <si>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</si>
  <si>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</si>
  <si>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</si>
  <si>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</si>
  <si>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</si>
  <si>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</si>
  <si>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</si>
  <si>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</si>
  <si>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</si>
  <si>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</si>
  <si>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</si>
  <si>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</si>
  <si>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</si>
  <si>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</si>
  <si>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</si>
  <si>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</si>
  <si>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</si>
  <si>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</si>
  <si>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</si>
  <si>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</si>
  <si>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</si>
  <si>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</si>
  <si>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</si>
  <si>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</si>
  <si>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</si>
  <si>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</si>
  <si>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</si>
  <si>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</si>
  <si>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</si>
  <si>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</si>
  <si>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</si>
  <si>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</si>
  <si>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</si>
  <si>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</si>
  <si>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</si>
  <si>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</si>
  <si>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</si>
  <si>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</si>
  <si>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</si>
  <si>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</si>
  <si>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</si>
  <si>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</si>
  <si>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</si>
  <si>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</si>
  <si>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</si>
  <si>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</si>
  <si>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</si>
  <si>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</si>
  <si>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</si>
  <si>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</si>
  <si>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</si>
  <si>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</si>
  <si>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</si>
  <si>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</si>
  <si>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</si>
  <si>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</si>
  <si>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</si>
  <si>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</si>
  <si>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</si>
  <si>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</si>
  <si>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</si>
  <si>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</si>
  <si>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</si>
  <si>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</si>
  <si>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</si>
  <si>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</si>
  <si>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</si>
  <si>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</si>
  <si>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</si>
  <si>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</si>
  <si>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</si>
  <si>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</si>
  <si>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</si>
  <si>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</si>
  <si>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</si>
  <si>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</si>
  <si>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</si>
  <si>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</si>
  <si>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</si>
  <si>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</si>
  <si>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</si>
  <si>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</si>
  <si>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</si>
  <si>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</si>
  <si>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</si>
  <si>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</si>
  <si>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</si>
  <si>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</si>
  <si>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</si>
  <si>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</si>
  <si>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</si>
  <si>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</si>
  <si>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</si>
  <si>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</si>
  <si>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</si>
  <si>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</si>
  <si>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</si>
  <si>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</si>
  <si>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</si>
  <si>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</si>
  <si>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</si>
  <si>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</si>
  <si>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</si>
  <si>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</si>
  <si>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</si>
  <si>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</si>
  <si>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</si>
  <si>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</si>
  <si>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</si>
  <si>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</si>
  <si>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</si>
  <si>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</si>
  <si>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</si>
  <si>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</si>
  <si>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</si>
  <si>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</si>
  <si>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</si>
  <si>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</si>
  <si>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</si>
  <si>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</si>
  <si>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</si>
  <si>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</si>
  <si>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</si>
  <si>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</si>
  <si>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</si>
  <si>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</si>
  <si>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</si>
  <si>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</si>
  <si>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</si>
  <si>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</si>
  <si>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</si>
  <si>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</si>
  <si>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</si>
  <si>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</si>
  <si>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</si>
  <si>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</si>
  <si>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</si>
  <si>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</si>
  <si>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</si>
  <si>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</si>
  <si>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</si>
  <si>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</si>
  <si>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</si>
  <si>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</si>
  <si>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</si>
  <si>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</si>
  <si>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</si>
  <si>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</si>
  <si>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</si>
  <si>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</si>
  <si>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</si>
  <si>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</si>
  <si>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</si>
  <si>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</si>
  <si>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</si>
  <si>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</si>
  <si>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</si>
  <si>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</si>
  <si>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</si>
  <si>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</si>
  <si>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</si>
  <si>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</si>
  <si>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</si>
  <si>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</si>
  <si>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</si>
  <si>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</si>
  <si>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</si>
  <si>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</si>
  <si>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</si>
  <si>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</si>
  <si>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</si>
  <si>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</si>
  <si>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</si>
  <si>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</si>
  <si>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</si>
  <si>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</si>
  <si>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</si>
  <si>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</si>
  <si>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</si>
  <si>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</si>
  <si>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</si>
  <si>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</si>
  <si>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</si>
  <si>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</si>
  <si>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</si>
  <si>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</si>
  <si>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</si>
  <si>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</si>
  <si>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</si>
  <si>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</si>
  <si>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</si>
  <si>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</si>
  <si>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</si>
  <si>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</si>
  <si>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</si>
  <si>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</si>
  <si>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</si>
  <si>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</si>
  <si>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</si>
  <si>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</si>
  <si>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</si>
  <si>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</si>
  <si>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</si>
  <si>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</si>
  <si>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</si>
  <si>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</si>
  <si>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</si>
  <si>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</si>
  <si>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</si>
  <si>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</si>
  <si>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</si>
  <si>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</si>
  <si>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</si>
  <si>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</si>
  <si>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</si>
  <si>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</si>
  <si>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</si>
  <si>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</si>
  <si>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</si>
  <si>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</si>
  <si>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</si>
  <si>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</si>
  <si>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</si>
  <si>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</si>
  <si>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</si>
  <si>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</si>
  <si>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</si>
  <si>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</si>
  <si>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</si>
  <si>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</si>
  <si>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</si>
  <si>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</si>
  <si>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</si>
  <si>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</si>
  <si>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</si>
  <si>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</si>
  <si>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</si>
  <si>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</si>
  <si>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</si>
  <si>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</si>
  <si>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</si>
  <si>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</si>
  <si>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</si>
  <si>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</si>
  <si>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</si>
  <si>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</si>
  <si>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</si>
  <si>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</si>
  <si>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</si>
  <si>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</si>
  <si>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</si>
  <si>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</si>
  <si>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</si>
  <si>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</si>
  <si>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</si>
  <si>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</si>
  <si>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</si>
  <si>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</si>
  <si>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</si>
  <si>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</si>
  <si>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</si>
  <si>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</si>
  <si>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</si>
  <si>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</si>
  <si>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</si>
  <si>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</si>
  <si>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</si>
  <si>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</si>
  <si>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</si>
  <si>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</si>
  <si>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</si>
  <si>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</si>
  <si>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</si>
  <si>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</si>
  <si>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</si>
  <si>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</si>
  <si>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</si>
  <si>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</si>
  <si>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</si>
  <si>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</si>
  <si>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</si>
  <si>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</si>
  <si>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</si>
  <si>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</si>
  <si>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</si>
  <si>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</si>
  <si>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</si>
  <si>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</si>
  <si>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</si>
  <si>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</si>
  <si>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</si>
  <si>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</si>
  <si>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</si>
  <si>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</si>
  <si>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</si>
  <si>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</si>
  <si>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</si>
  <si>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</si>
  <si>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</si>
  <si>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</si>
  <si>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</si>
  <si>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</si>
  <si>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</si>
  <si>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</si>
  <si>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</si>
  <si>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</si>
  <si>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</si>
  <si>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</si>
  <si>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</si>
  <si>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</si>
  <si>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</si>
  <si>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</si>
  <si>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</si>
  <si>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</si>
  <si>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</si>
  <si>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</si>
  <si>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</si>
  <si>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</si>
  <si>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</si>
  <si>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</si>
  <si>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</si>
  <si>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</si>
  <si>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</si>
  <si>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</si>
  <si>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</si>
  <si>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</si>
  <si>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</si>
  <si>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</si>
  <si>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</si>
  <si>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</si>
  <si>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</si>
  <si>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</si>
  <si>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</si>
  <si>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</si>
  <si>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</si>
  <si>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</si>
  <si>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</si>
  <si>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</si>
  <si>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</si>
  <si>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</si>
  <si>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</si>
  <si>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</si>
  <si>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</si>
  <si>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</si>
  <si>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</si>
  <si>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</si>
  <si>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</si>
  <si>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</si>
  <si>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</si>
  <si>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</si>
  <si>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</si>
  <si>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</si>
  <si>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</si>
  <si>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</si>
  <si>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</si>
  <si>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</si>
  <si>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</si>
  <si>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</si>
  <si>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</si>
  <si>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</si>
  <si>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</si>
  <si>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</si>
  <si>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</si>
  <si>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</si>
  <si>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</si>
  <si>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</si>
  <si>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</si>
  <si>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</si>
  <si>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</si>
  <si>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</si>
  <si>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</si>
  <si>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</si>
  <si>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</si>
  <si>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</si>
  <si>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</si>
  <si>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</si>
  <si>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</si>
  <si>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</si>
  <si>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</si>
  <si>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</si>
  <si>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</si>
  <si>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</si>
  <si>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</si>
  <si>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</si>
  <si>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</si>
  <si>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</si>
  <si>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</si>
  <si>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</si>
  <si>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</si>
  <si>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</si>
  <si>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</si>
  <si>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</si>
  <si>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</si>
  <si>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</si>
  <si>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</si>
  <si>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</si>
  <si>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</si>
  <si>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</si>
  <si>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</si>
  <si>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</si>
  <si>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</si>
  <si>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</si>
  <si>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</si>
  <si>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</si>
  <si>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</si>
  <si>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</si>
  <si>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</si>
  <si>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</si>
  <si>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</si>
  <si>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</si>
  <si>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</si>
  <si>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</si>
  <si>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</si>
  <si>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</si>
  <si>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</si>
  <si>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</si>
  <si>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</si>
  <si>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</si>
  <si>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</si>
  <si>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</si>
  <si>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</si>
  <si>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</si>
  <si>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</si>
  <si>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</si>
  <si>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</si>
  <si>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</si>
  <si>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</si>
  <si>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</si>
  <si>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</si>
  <si>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</si>
  <si>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</si>
  <si>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</si>
  <si>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</si>
  <si>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</si>
  <si>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</si>
  <si>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</si>
  <si>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</si>
  <si>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</si>
  <si>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</si>
  <si>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</si>
  <si>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</si>
  <si>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</si>
  <si>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</si>
  <si>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</si>
  <si>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</si>
  <si>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</si>
  <si>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</si>
  <si>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</si>
  <si>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</si>
  <si>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</si>
  <si>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</si>
  <si>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</si>
  <si>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</si>
  <si>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</si>
  <si>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</si>
  <si>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</si>
  <si>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</si>
  <si>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</si>
  <si>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</si>
  <si>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</si>
  <si>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</si>
  <si>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</si>
  <si>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</si>
  <si>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</si>
  <si>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</si>
  <si>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</si>
  <si>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</si>
  <si>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</si>
  <si>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</si>
  <si>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</si>
  <si>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</si>
  <si>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</si>
  <si>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</si>
  <si>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</si>
  <si>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</si>
  <si>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</si>
  <si>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</si>
  <si>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</si>
  <si>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</si>
  <si>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</si>
  <si>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</si>
  <si>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</si>
  <si>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</si>
  <si>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</si>
  <si>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</si>
  <si>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</si>
  <si>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</si>
  <si>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</si>
  <si>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</si>
  <si>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</si>
  <si>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</si>
  <si>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</si>
  <si>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</si>
  <si>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</si>
  <si>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</si>
  <si>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</si>
  <si>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</si>
  <si>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</si>
  <si>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</si>
  <si>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</si>
  <si>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</si>
  <si>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</si>
  <si>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</si>
  <si>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</si>
  <si>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</si>
  <si>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</si>
  <si>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</si>
  <si>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</si>
  <si>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</si>
  <si>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</si>
  <si>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</si>
  <si>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</si>
  <si>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</si>
  <si>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</si>
  <si>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</si>
  <si>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</si>
  <si>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</si>
  <si>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</si>
  <si>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</si>
  <si>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</si>
  <si>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</si>
  <si>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</si>
  <si>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</si>
  <si>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</si>
  <si>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</si>
  <si>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</si>
  <si>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</si>
  <si>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</si>
  <si>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</si>
  <si>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</si>
  <si>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</si>
  <si>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</si>
  <si>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</si>
  <si>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</si>
  <si>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</si>
  <si>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</si>
  <si>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</si>
  <si>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</si>
  <si>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</si>
  <si>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</si>
  <si>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</si>
  <si>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</si>
  <si>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</si>
  <si>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</si>
  <si>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</si>
  <si>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</si>
  <si>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</si>
  <si>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</si>
  <si>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</si>
  <si>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</si>
  <si>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</si>
  <si>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</si>
  <si>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</si>
  <si>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</si>
  <si>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</si>
  <si>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</si>
  <si>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</si>
  <si>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</si>
  <si>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</si>
  <si>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</si>
  <si>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</si>
  <si>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</si>
  <si>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</si>
  <si>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</si>
  <si>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</si>
  <si>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</si>
  <si>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</si>
  <si>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</si>
  <si>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</si>
  <si>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</si>
  <si>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</si>
  <si>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</si>
  <si>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</si>
  <si>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</si>
  <si>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</si>
  <si>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</si>
  <si>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</si>
  <si>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</si>
  <si>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</si>
  <si>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</si>
  <si>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</si>
  <si>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</si>
  <si>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</si>
  <si>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</si>
  <si>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</si>
  <si>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</si>
  <si>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</si>
  <si>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</si>
  <si>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</si>
  <si>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</si>
  <si>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</si>
  <si>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</si>
  <si>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</si>
  <si>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</si>
  <si>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</si>
  <si>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</si>
  <si>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</si>
  <si>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</si>
  <si>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</si>
  <si>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</si>
  <si>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</si>
  <si>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</si>
  <si>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</si>
  <si>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</si>
  <si>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</si>
  <si>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</si>
  <si>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</si>
  <si>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</si>
  <si>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</si>
  <si>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</si>
  <si>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</si>
  <si>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</si>
  <si>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</si>
  <si>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</si>
  <si>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</si>
  <si>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</si>
  <si>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</si>
  <si>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</si>
  <si>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</si>
  <si>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</si>
  <si>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</si>
  <si>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</si>
  <si>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</si>
  <si>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</si>
  <si>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</si>
  <si>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</si>
  <si>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</si>
  <si>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</si>
  <si>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</si>
  <si>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</si>
  <si>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</si>
  <si>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</si>
  <si>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</si>
  <si>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</si>
  <si>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</si>
  <si>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</si>
  <si>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</si>
  <si>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</si>
  <si>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</si>
  <si>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</si>
  <si>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</si>
  <si>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</si>
  <si>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</si>
  <si>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</si>
  <si>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</si>
  <si>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</si>
  <si>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</si>
  <si>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</si>
  <si>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</si>
  <si>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</si>
  <si>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</si>
  <si>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</si>
  <si>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</si>
  <si>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</si>
  <si>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</si>
  <si>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</si>
  <si>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</si>
  <si>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</si>
  <si>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</si>
  <si>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</si>
  <si>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</si>
  <si>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</si>
  <si>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</si>
  <si>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</si>
  <si>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</si>
  <si>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</si>
  <si>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</si>
  <si>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</si>
  <si>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</si>
  <si>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</si>
  <si>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</si>
  <si>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</si>
  <si>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</si>
  <si>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</si>
  <si>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</si>
  <si>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</si>
  <si>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</si>
  <si>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</si>
  <si>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</si>
  <si>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</si>
  <si>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</si>
  <si>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</si>
  <si>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</si>
  <si>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</si>
  <si>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</si>
  <si>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</si>
  <si>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</si>
  <si>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</si>
  <si>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</si>
  <si>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</si>
  <si>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</si>
  <si>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</si>
  <si>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</si>
  <si>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</si>
  <si>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</si>
  <si>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</si>
  <si>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</si>
  <si>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</si>
  <si>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</si>
  <si>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</si>
  <si>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</si>
  <si>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</si>
  <si>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</si>
  <si>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</si>
  <si>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</si>
  <si>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</si>
  <si>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</si>
  <si>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</si>
  <si>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</si>
  <si>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</si>
  <si>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</si>
  <si>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</si>
  <si>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</si>
  <si>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</si>
  <si>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</si>
  <si>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</si>
  <si>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</si>
  <si>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</si>
  <si>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</si>
  <si>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</si>
  <si>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</si>
  <si>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</si>
  <si>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</si>
  <si>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</si>
  <si>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</si>
  <si>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</si>
  <si>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</si>
  <si>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</si>
  <si>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</si>
  <si>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</si>
  <si>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</si>
  <si>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</si>
  <si>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</si>
  <si>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</si>
  <si>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</si>
  <si>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</si>
  <si>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</si>
  <si>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</si>
  <si>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</si>
  <si>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</si>
  <si>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</si>
  <si>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</si>
  <si>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</si>
  <si>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</si>
  <si>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</si>
  <si>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</si>
  <si>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</si>
  <si>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</si>
  <si>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</si>
  <si>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</si>
  <si>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</si>
  <si>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</si>
  <si>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</si>
  <si>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</si>
  <si>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</si>
  <si>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</si>
  <si>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</si>
  <si>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</si>
  <si>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</si>
  <si>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</si>
  <si>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</si>
  <si>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</si>
  <si>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</si>
  <si>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</si>
  <si>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</si>
  <si>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</si>
  <si>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</si>
  <si>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</si>
  <si>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</si>
  <si>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</si>
  <si>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</si>
  <si>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</si>
  <si>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</si>
  <si>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</si>
  <si>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</si>
  <si>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</si>
  <si>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</si>
  <si>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</si>
  <si>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</si>
  <si>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</si>
  <si>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</si>
  <si>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</si>
  <si>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</si>
  <si>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</si>
  <si>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</si>
  <si>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</si>
  <si>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</si>
  <si>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</si>
  <si>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</si>
  <si>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</si>
  <si>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</si>
  <si>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</si>
  <si>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</si>
  <si>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</si>
  <si>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</si>
  <si>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</si>
  <si>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</si>
  <si>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</si>
  <si>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</si>
  <si>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</si>
  <si>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</si>
  <si>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</si>
  <si>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</si>
  <si>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</si>
  <si>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</si>
  <si>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</si>
  <si>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</si>
  <si>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</si>
  <si>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</si>
  <si>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</si>
  <si>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</si>
  <si>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</si>
  <si>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</si>
  <si>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</si>
  <si>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</si>
  <si>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</si>
  <si>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</si>
  <si>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</si>
  <si>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</si>
  <si>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</si>
  <si>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</si>
  <si>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</si>
  <si>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</si>
  <si>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</si>
  <si>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</si>
  <si>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</si>
  <si>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</si>
  <si>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</si>
  <si>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</si>
  <si>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</si>
  <si>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</si>
  <si>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</si>
  <si>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</si>
  <si>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</si>
  <si>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</si>
  <si>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</si>
  <si>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</si>
  <si>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</si>
  <si>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</si>
  <si>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</si>
  <si>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</si>
  <si>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</si>
  <si>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</si>
  <si>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</si>
  <si>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</si>
  <si>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</si>
  <si>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</si>
  <si>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</si>
  <si>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</si>
  <si>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</si>
  <si>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</si>
  <si>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</si>
  <si>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</si>
  <si>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</si>
  <si>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</si>
  <si>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</si>
  <si>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</si>
  <si>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</si>
  <si>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</si>
  <si>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</si>
  <si>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</si>
  <si>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</si>
  <si>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</si>
  <si>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</si>
  <si>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</si>
  <si>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</si>
  <si>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</si>
  <si>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</si>
  <si>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</si>
  <si>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</si>
  <si>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</si>
  <si>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</si>
  <si>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</si>
  <si>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</si>
  <si>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</si>
  <si>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</si>
  <si>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</si>
  <si>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</si>
  <si>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</si>
  <si>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</si>
  <si>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</si>
  <si>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</si>
  <si>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</si>
  <si>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</si>
  <si>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</si>
  <si>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</si>
  <si>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</si>
  <si>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</si>
  <si>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</si>
  <si>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</si>
  <si>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</si>
  <si>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</si>
  <si>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</si>
  <si>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</si>
  <si>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</si>
  <si>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</si>
  <si>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</si>
  <si>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</si>
  <si>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</si>
  <si>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</si>
  <si>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</si>
  <si>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</si>
  <si>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</si>
  <si>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</si>
  <si>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</si>
  <si>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</si>
  <si>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</si>
  <si>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</si>
  <si>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</si>
  <si>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</si>
  <si>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</si>
  <si>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</si>
  <si>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</si>
  <si>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</si>
  <si>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</si>
  <si>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</si>
  <si>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</si>
  <si>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</si>
  <si>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</si>
  <si>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</si>
  <si>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</si>
  <si>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</si>
  <si>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</si>
  <si>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</si>
  <si>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</si>
  <si>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</si>
  <si>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</si>
  <si>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</si>
  <si>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</si>
  <si>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</si>
  <si>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</si>
  <si>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</si>
  <si>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</si>
  <si>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</si>
  <si>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</si>
  <si>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</si>
  <si>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</si>
  <si>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</si>
  <si>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</si>
  <si>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</si>
  <si>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</si>
  <si>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</si>
  <si>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</si>
  <si>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</si>
  <si>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</si>
  <si>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</si>
  <si>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</si>
  <si>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</si>
  <si>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</si>
  <si>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</si>
  <si>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</si>
  <si>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</si>
  <si>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</si>
  <si>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</si>
  <si>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</si>
  <si>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</si>
  <si>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</si>
  <si>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</si>
  <si>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</si>
  <si>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</si>
  <si>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</si>
  <si>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</si>
  <si>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</si>
  <si>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</si>
  <si>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</si>
  <si>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</si>
  <si>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</si>
  <si>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</si>
  <si>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</si>
  <si>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</si>
  <si>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</si>
  <si>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</si>
  <si>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</si>
  <si>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</si>
  <si>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</si>
  <si>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</si>
  <si>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</si>
  <si>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</si>
  <si>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</si>
  <si>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</si>
  <si>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</si>
  <si>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</si>
  <si>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</si>
  <si>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</si>
  <si>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</si>
  <si>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</si>
  <si>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</si>
  <si>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</si>
  <si>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</si>
  <si>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</si>
  <si>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</si>
  <si>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</si>
  <si>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</si>
  <si>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</si>
  <si>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</si>
  <si>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</si>
  <si>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</si>
  <si>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</si>
  <si>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</si>
  <si>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</si>
  <si>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</si>
  <si>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</si>
  <si>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</si>
  <si>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</si>
  <si>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</si>
  <si>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</si>
  <si>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</si>
  <si>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</si>
  <si>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</si>
  <si>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</si>
  <si>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</si>
  <si>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</si>
  <si>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</si>
  <si>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</si>
  <si>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</si>
  <si>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</si>
  <si>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</si>
  <si>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</si>
  <si>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</si>
  <si>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</si>
  <si>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</si>
  <si>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</si>
  <si>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</si>
  <si>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</si>
  <si>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</si>
  <si>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</si>
  <si>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</si>
  <si>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</si>
  <si>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</si>
  <si>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</si>
  <si>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</si>
  <si>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</si>
  <si>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</si>
  <si>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</si>
  <si>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</si>
  <si>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</si>
  <si>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</si>
  <si>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</si>
  <si>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</si>
  <si>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</si>
  <si>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</si>
  <si>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</si>
  <si>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</si>
  <si>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</si>
  <si>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</si>
  <si>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</si>
  <si>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</si>
  <si>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</si>
  <si>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</si>
  <si>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</si>
  <si>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</si>
  <si>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</si>
  <si>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</si>
  <si>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</si>
  <si>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</si>
  <si>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</si>
  <si>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</si>
  <si>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</si>
  <si>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</si>
  <si>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</si>
  <si>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</si>
  <si>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</si>
  <si>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</si>
  <si>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</si>
  <si>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</si>
  <si>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</si>
  <si>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</si>
  <si>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</si>
  <si>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</si>
  <si>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</si>
  <si>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</si>
  <si>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</si>
  <si>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</si>
  <si>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</si>
  <si>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</si>
  <si>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</si>
  <si>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</si>
  <si>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</si>
  <si>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</si>
  <si>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</si>
  <si>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</si>
  <si>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</si>
  <si>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</si>
  <si>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</si>
  <si>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</si>
  <si>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</si>
  <si>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</si>
  <si>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</si>
  <si>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</si>
  <si>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</si>
  <si>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</si>
  <si>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</si>
  <si>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</si>
  <si>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</si>
  <si>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</si>
  <si>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</si>
  <si>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</si>
  <si>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</si>
  <si>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</si>
  <si>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</si>
  <si>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</si>
  <si>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</si>
  <si>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</si>
  <si>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</si>
  <si>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</si>
  <si>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</si>
  <si>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</si>
  <si>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</si>
  <si>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</si>
  <si>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</si>
  <si>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</si>
  <si>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</si>
  <si>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</si>
  <si>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</si>
  <si>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</si>
  <si>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</si>
  <si>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</si>
  <si>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</si>
  <si>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</si>
  <si>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</si>
  <si>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</si>
  <si>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</si>
  <si>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</si>
  <si>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</si>
  <si>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</si>
  <si>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</si>
  <si>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</si>
  <si>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</si>
  <si>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</si>
  <si>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</si>
  <si>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</si>
  <si>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</si>
  <si>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</si>
  <si>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</si>
  <si>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</si>
  <si>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</si>
  <si>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</si>
  <si>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</si>
  <si>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</si>
  <si>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</si>
  <si>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</si>
  <si>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</si>
  <si>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</si>
  <si>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</si>
  <si>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</si>
  <si>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</si>
  <si>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</si>
  <si>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</si>
  <si>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</si>
  <si>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</si>
  <si>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</si>
  <si>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</si>
  <si>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</si>
  <si>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</si>
  <si>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</si>
  <si>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</si>
  <si>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</si>
  <si>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</si>
  <si>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</si>
  <si>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</si>
  <si>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</si>
  <si>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</si>
  <si>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</si>
  <si>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</si>
  <si>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</si>
  <si>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</si>
  <si>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</si>
  <si>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</si>
  <si>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</si>
  <si>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</si>
  <si>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</si>
  <si>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</si>
  <si>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</si>
  <si>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</si>
  <si>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</si>
  <si>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</si>
  <si>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</si>
  <si>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</si>
  <si>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</si>
  <si>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</si>
  <si>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</si>
  <si>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</si>
  <si>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</si>
  <si>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</si>
  <si>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</si>
  <si>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</si>
  <si>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</si>
  <si>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</si>
  <si>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</si>
  <si>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</si>
  <si>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</si>
  <si>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</si>
  <si>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</si>
  <si>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</si>
  <si>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</si>
  <si>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</si>
  <si>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</si>
  <si>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</si>
  <si>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</si>
  <si>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</si>
  <si>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</si>
  <si>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</si>
  <si>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</si>
  <si>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</si>
  <si>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</si>
  <si>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</si>
  <si>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</si>
  <si>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</si>
  <si>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</si>
  <si>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</si>
  <si>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</si>
  <si>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</si>
  <si>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</si>
  <si>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</si>
  <si>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</si>
  <si>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</si>
  <si>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</si>
  <si>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</si>
  <si>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</si>
  <si>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</si>
  <si>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</si>
  <si>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</si>
  <si>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</si>
  <si>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</si>
  <si>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</si>
  <si>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</si>
  <si>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</si>
  <si>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</si>
  <si>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</si>
  <si>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</si>
  <si>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</si>
  <si>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</si>
  <si>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</si>
  <si>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</si>
  <si>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</si>
  <si>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</si>
  <si>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</si>
  <si>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</si>
  <si>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</si>
  <si>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</si>
  <si>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</si>
  <si>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</si>
  <si>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</si>
  <si>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</si>
  <si>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</si>
  <si>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</si>
  <si>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</si>
  <si>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</si>
  <si>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</si>
  <si>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</si>
  <si>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</si>
  <si>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</si>
  <si>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</si>
  <si>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</si>
  <si>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</si>
  <si>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</si>
  <si>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</si>
  <si>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</si>
  <si>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</si>
  <si>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</si>
  <si>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</si>
  <si>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</si>
  <si>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</si>
  <si>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</si>
  <si>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</si>
  <si>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</si>
  <si>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</si>
  <si>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</si>
  <si>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</si>
  <si>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</si>
  <si>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</si>
  <si>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</si>
  <si>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</si>
  <si>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</si>
  <si>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</si>
  <si>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</si>
  <si>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</si>
  <si>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</si>
  <si>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</si>
  <si>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</si>
  <si>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</si>
  <si>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</si>
  <si>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</si>
  <si>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</si>
  <si>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</si>
  <si>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</si>
  <si>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</si>
  <si>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</si>
  <si>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</si>
  <si>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</si>
  <si>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</si>
  <si>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</si>
  <si>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</si>
  <si>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</si>
  <si>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</si>
  <si>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</si>
  <si>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</si>
  <si>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</si>
  <si>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</si>
  <si>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</si>
  <si>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</si>
  <si>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</si>
  <si>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</si>
  <si>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</si>
  <si>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</si>
  <si>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</si>
  <si>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</si>
  <si>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</si>
  <si>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</si>
  <si>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</si>
  <si>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</si>
  <si>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</si>
  <si>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</si>
  <si>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</si>
  <si>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</si>
  <si>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</si>
  <si>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</si>
  <si>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</si>
  <si>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</si>
  <si>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</si>
  <si>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</si>
  <si>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</si>
  <si>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</si>
  <si>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</si>
  <si>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</si>
  <si>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</si>
  <si>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</si>
  <si>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</si>
  <si>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</si>
  <si>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</si>
  <si>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</si>
  <si>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</si>
  <si>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</si>
  <si>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</si>
  <si>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</si>
  <si>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</si>
  <si>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</si>
  <si>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</si>
  <si>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</si>
  <si>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</si>
  <si>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</si>
  <si>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</si>
  <si>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</si>
  <si>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</si>
  <si>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</si>
  <si>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</si>
  <si>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</si>
  <si>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</si>
  <si>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</si>
  <si>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</si>
  <si>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</si>
  <si>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</si>
  <si>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</si>
  <si>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</si>
  <si>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</si>
  <si>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</si>
  <si>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</si>
  <si>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</si>
  <si>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</si>
  <si>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</si>
  <si>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</si>
  <si>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</si>
  <si>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</si>
  <si>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</si>
  <si>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</si>
  <si>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</si>
  <si>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</si>
  <si>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</si>
  <si>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</si>
  <si>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</si>
  <si>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</si>
  <si>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</si>
  <si>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</si>
  <si>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</si>
  <si>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</si>
  <si>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</si>
  <si>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</si>
  <si>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</si>
  <si>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</si>
  <si>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</si>
  <si>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</si>
  <si>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</si>
  <si>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</si>
  <si>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</si>
  <si>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</si>
  <si>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</si>
  <si>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</si>
  <si>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</si>
  <si>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</si>
  <si>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</si>
  <si>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</si>
  <si>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</si>
  <si>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</si>
  <si>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</si>
  <si>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</si>
  <si>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</si>
  <si>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</si>
  <si>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</si>
  <si>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</si>
  <si>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</si>
  <si>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</si>
  <si>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</si>
  <si>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</si>
  <si>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</si>
  <si>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</si>
  <si>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</si>
  <si>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</si>
  <si>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</si>
  <si>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</si>
  <si>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</si>
  <si>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</si>
  <si>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</si>
  <si>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</si>
  <si>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</si>
  <si>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</si>
  <si>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</si>
  <si>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</si>
  <si>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</si>
  <si>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</si>
  <si>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</si>
  <si>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</si>
  <si>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</si>
  <si>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</si>
  <si>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</si>
  <si>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</si>
  <si>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</si>
  <si>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</si>
  <si>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</si>
  <si>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</si>
  <si>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</si>
  <si>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</si>
  <si>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</si>
  <si>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</si>
  <si>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</si>
  <si>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</si>
  <si>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</si>
  <si>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</si>
  <si>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</si>
  <si>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</si>
  <si>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</si>
  <si>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</si>
  <si>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</si>
  <si>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</si>
  <si>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</si>
  <si>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</si>
  <si>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</si>
  <si>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</si>
  <si>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</si>
  <si>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</si>
  <si>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</si>
  <si>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</si>
  <si>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</si>
  <si>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</si>
  <si>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</si>
  <si>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</si>
  <si>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</si>
  <si>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</si>
  <si>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</si>
  <si>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</si>
  <si>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</si>
  <si>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</si>
  <si>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</si>
  <si>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</si>
  <si>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</si>
  <si>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</si>
  <si>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</si>
  <si>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</si>
  <si>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</si>
  <si>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</si>
  <si>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</si>
  <si>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</si>
  <si>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</si>
  <si>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</si>
  <si>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</si>
  <si>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</si>
  <si>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</si>
  <si>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</si>
  <si>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</si>
  <si>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</si>
  <si>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</si>
  <si>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</si>
  <si>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</si>
  <si>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</si>
  <si>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</si>
  <si>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</si>
  <si>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</si>
  <si>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</si>
  <si>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</si>
  <si>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</si>
  <si>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</si>
  <si>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</si>
  <si>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</si>
  <si>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</si>
  <si>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</si>
  <si>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</si>
  <si>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</si>
  <si>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</si>
  <si>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</si>
  <si>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</si>
  <si>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</si>
  <si>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</si>
  <si>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</si>
  <si>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</si>
  <si>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</si>
  <si>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</si>
  <si>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</si>
  <si>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</si>
  <si>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</si>
  <si>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</si>
  <si>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</si>
  <si>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</si>
  <si>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</si>
  <si>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</si>
  <si>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</si>
  <si>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</si>
  <si>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</si>
  <si>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</si>
  <si>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</si>
  <si>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</si>
  <si>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</si>
  <si>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</si>
  <si>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</si>
  <si>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</si>
  <si>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</si>
  <si>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</si>
  <si>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</si>
  <si>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</si>
  <si>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</si>
  <si>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</si>
  <si>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</si>
  <si>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</si>
  <si>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</si>
  <si>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</si>
  <si>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</si>
  <si>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</si>
  <si>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</si>
  <si>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</si>
  <si>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</si>
  <si>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</si>
  <si>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</si>
  <si>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</si>
  <si>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</si>
  <si>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</si>
  <si>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</si>
  <si>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</si>
  <si>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</si>
  <si>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</si>
  <si>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</si>
  <si>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</si>
  <si>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</si>
  <si>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</si>
  <si>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</si>
  <si>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</si>
  <si>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</si>
  <si>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</si>
  <si>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</si>
  <si>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</si>
  <si>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</si>
  <si>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</si>
  <si>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</si>
  <si>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</si>
  <si>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</si>
  <si>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</si>
  <si>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</si>
  <si>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</si>
  <si>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</si>
  <si>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</si>
  <si>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</si>
  <si>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</si>
  <si>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</si>
  <si>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</si>
  <si>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</si>
  <si>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</si>
  <si>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</si>
  <si>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</si>
  <si>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</si>
  <si>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</si>
  <si>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</si>
  <si>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</si>
  <si>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</si>
  <si>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</si>
  <si>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</si>
  <si>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</si>
  <si>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</si>
  <si>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</si>
  <si>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</si>
  <si>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</si>
  <si>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</si>
  <si>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</si>
  <si>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</si>
  <si>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</si>
  <si>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</si>
  <si>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</si>
  <si>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</si>
  <si>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</si>
  <si>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</si>
  <si>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</si>
  <si>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</si>
  <si>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</si>
  <si>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</si>
  <si>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</si>
  <si>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</si>
  <si>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</si>
  <si>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</si>
  <si>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</si>
  <si>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</si>
  <si>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</si>
  <si>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</si>
  <si>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</si>
  <si>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</si>
  <si>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</si>
  <si>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</si>
  <si>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</si>
  <si>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</si>
  <si>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</si>
  <si>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</si>
  <si>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</si>
  <si>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</si>
  <si>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</si>
  <si>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</si>
  <si>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</si>
  <si>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</si>
  <si>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</si>
  <si>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</si>
  <si>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</si>
  <si>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</si>
  <si>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</si>
  <si>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</si>
  <si>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</si>
  <si>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</si>
  <si>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</si>
  <si>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</si>
  <si>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</si>
  <si>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</si>
  <si>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</si>
  <si>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</si>
  <si>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</si>
  <si>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</si>
  <si>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</si>
  <si>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</si>
  <si>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</si>
  <si>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</si>
  <si>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</si>
  <si>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</si>
  <si>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</si>
  <si>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</si>
  <si>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</si>
  <si>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</si>
  <si>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</si>
  <si>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</si>
  <si>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</si>
  <si>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</si>
  <si>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</si>
  <si>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</si>
  <si>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</si>
  <si>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</si>
  <si>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</si>
  <si>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</si>
  <si>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</si>
  <si>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</si>
  <si>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</si>
  <si>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</si>
  <si>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</si>
  <si>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</si>
  <si>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</si>
  <si>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</si>
  <si>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</si>
  <si>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</si>
  <si>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</si>
  <si>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</si>
  <si>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</si>
  <si>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</si>
  <si>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</si>
  <si>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</si>
  <si>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</si>
  <si>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</si>
  <si>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</si>
  <si>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</si>
  <si>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</si>
  <si>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</si>
  <si>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</si>
  <si>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</si>
  <si>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</si>
  <si>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</si>
  <si>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</si>
  <si>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</si>
  <si>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</si>
  <si>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</si>
  <si>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</si>
  <si>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</si>
  <si>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</si>
  <si>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</si>
  <si>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</si>
  <si>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</si>
  <si>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</si>
  <si>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</si>
  <si>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</si>
  <si>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</si>
  <si>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</si>
  <si>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</si>
  <si>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</si>
  <si>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</si>
  <si>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</si>
  <si>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</si>
  <si>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</si>
  <si>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</si>
  <si>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</si>
  <si>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</si>
  <si>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</si>
  <si>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</si>
  <si>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</si>
  <si>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</si>
  <si>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</si>
  <si>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</si>
  <si>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</si>
  <si>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</si>
  <si>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</si>
  <si>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</si>
  <si>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</si>
  <si>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</si>
  <si>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</si>
  <si>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</si>
  <si>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</si>
  <si>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</si>
  <si>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</si>
  <si>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</si>
  <si>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</si>
  <si>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</si>
  <si>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</si>
  <si>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</si>
  <si>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</si>
  <si>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</si>
  <si>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</si>
  <si>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</si>
  <si>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</si>
  <si>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</si>
  <si>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</si>
  <si>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</si>
  <si>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</si>
  <si>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</si>
  <si>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</si>
  <si>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</si>
  <si>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</si>
  <si>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</si>
  <si>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</si>
  <si>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</si>
  <si>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</si>
  <si>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</si>
  <si>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</si>
  <si>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</si>
  <si>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</si>
  <si>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</si>
  <si>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</si>
  <si>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</si>
  <si>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</si>
  <si>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</si>
  <si>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</si>
  <si>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</si>
  <si>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</si>
  <si>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</si>
  <si>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</si>
  <si>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</si>
  <si>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</si>
  <si>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</si>
  <si>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</si>
  <si>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</si>
  <si>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</si>
  <si>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</si>
  <si>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</si>
  <si>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</si>
  <si>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</si>
  <si>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</si>
  <si>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</si>
  <si>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</si>
  <si>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</si>
  <si>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</si>
  <si>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</si>
  <si>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</si>
  <si>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</si>
  <si>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</si>
  <si>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</si>
  <si>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</si>
  <si>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</si>
  <si>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</si>
  <si>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</si>
  <si>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</si>
  <si>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</si>
  <si>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</si>
  <si>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</si>
  <si>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</si>
  <si>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</si>
  <si>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</si>
  <si>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</si>
  <si>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</si>
  <si>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</si>
  <si>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</si>
  <si>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</si>
  <si>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</si>
  <si>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</si>
  <si>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</si>
  <si>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</si>
  <si>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</si>
  <si>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</si>
  <si>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</si>
  <si>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</si>
  <si>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</si>
  <si>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</si>
  <si>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</si>
  <si>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</si>
  <si>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</si>
  <si>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</si>
  <si>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</si>
  <si>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</si>
  <si>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</si>
  <si>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</si>
  <si>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</si>
  <si>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</si>
  <si>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</si>
  <si>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</si>
  <si>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</si>
  <si>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</si>
  <si>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</si>
  <si>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</si>
  <si>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</si>
  <si>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</si>
  <si>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</si>
  <si>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</si>
  <si>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</si>
  <si>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</si>
  <si>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</si>
  <si>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</si>
  <si>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</si>
  <si>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</si>
  <si>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</si>
  <si>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</si>
  <si>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</si>
  <si>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</si>
  <si>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</si>
  <si>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</si>
  <si>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</si>
  <si>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</si>
  <si>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</si>
  <si>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</si>
  <si>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</si>
  <si>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</si>
  <si>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</si>
  <si>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</si>
  <si>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</si>
  <si>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</si>
  <si>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</si>
  <si>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</si>
  <si>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</si>
  <si>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</si>
  <si>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</si>
  <si>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</si>
  <si>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</si>
  <si>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</si>
  <si>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</si>
  <si>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</si>
  <si>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</si>
  <si>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</si>
  <si>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</si>
  <si>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</si>
  <si>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</si>
  <si>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</si>
  <si>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</si>
  <si>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</si>
  <si>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</si>
  <si>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</si>
  <si>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</si>
  <si>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</si>
  <si>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</si>
  <si>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</si>
  <si>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</si>
  <si>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</si>
  <si>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</si>
  <si>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</si>
  <si>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</si>
  <si>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</si>
  <si>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</si>
  <si>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</si>
  <si>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</si>
  <si>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</si>
  <si>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</si>
  <si>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</si>
  <si>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</si>
  <si>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</si>
  <si>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</si>
  <si>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</si>
  <si>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</si>
  <si>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</si>
  <si>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</si>
  <si>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</si>
  <si>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</si>
  <si>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</si>
  <si>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</si>
  <si>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</si>
  <si>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</si>
  <si>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</si>
  <si>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</si>
  <si>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</si>
  <si>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</si>
  <si>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</si>
  <si>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</si>
  <si>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</si>
  <si>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</si>
  <si>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</si>
  <si>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</si>
  <si>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</si>
  <si>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</si>
  <si>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</si>
  <si>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</si>
  <si>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</si>
  <si>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</si>
  <si>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</si>
  <si>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</si>
  <si>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</si>
  <si>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</si>
  <si>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</si>
  <si>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</si>
  <si>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</si>
  <si>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</si>
  <si>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</si>
  <si>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</si>
  <si>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</si>
  <si>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</si>
  <si>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</si>
  <si>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</si>
  <si>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</si>
  <si>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</si>
  <si>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</si>
  <si>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</si>
  <si>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</si>
  <si>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</si>
  <si>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</si>
  <si>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</si>
  <si>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</si>
  <si>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</si>
  <si>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</si>
  <si>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</si>
  <si>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</si>
  <si>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</si>
  <si>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</si>
  <si>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</si>
  <si>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</si>
  <si>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</si>
  <si>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</si>
  <si>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</si>
  <si>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</si>
  <si>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</si>
  <si>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</si>
  <si>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</si>
  <si>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</si>
  <si>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</si>
  <si>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</si>
  <si>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</si>
  <si>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</si>
  <si>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</si>
  <si>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</si>
  <si>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</si>
  <si>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</si>
  <si>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</si>
  <si>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</si>
  <si>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</si>
  <si>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</si>
  <si>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</si>
  <si>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</si>
  <si>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</si>
  <si>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</si>
  <si>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</si>
  <si>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</si>
  <si>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</si>
  <si>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</si>
  <si>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</si>
  <si>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</si>
  <si>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</si>
  <si>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</si>
  <si>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</si>
  <si>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</si>
  <si>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</si>
  <si>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</si>
  <si>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</si>
  <si>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</si>
  <si>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</si>
  <si>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</si>
  <si>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</si>
  <si>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</si>
  <si>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</si>
  <si>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</si>
  <si>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</si>
  <si>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</si>
  <si>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</si>
  <si>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</si>
  <si>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</si>
  <si>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</si>
  <si>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</si>
  <si>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</si>
  <si>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</si>
  <si>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</si>
  <si>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</si>
  <si>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</si>
  <si>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</si>
  <si>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</si>
  <si>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</si>
  <si>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</si>
  <si>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</si>
  <si>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</si>
  <si>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</si>
  <si>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</si>
  <si>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</si>
  <si>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</si>
  <si>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</si>
  <si>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</si>
  <si>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</si>
  <si>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</si>
  <si>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</si>
  <si>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</si>
  <si>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</si>
  <si>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</si>
  <si>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</si>
  <si>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</si>
  <si>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</si>
  <si>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</si>
  <si>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</si>
  <si>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</si>
  <si>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</si>
  <si>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</si>
  <si>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</si>
  <si>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</si>
  <si>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</si>
  <si>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</si>
  <si>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</si>
  <si>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</si>
  <si>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</si>
  <si>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</si>
  <si>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</si>
  <si>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</si>
  <si>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</si>
  <si>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</si>
  <si>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</si>
  <si>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</si>
  <si>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</si>
  <si>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</si>
  <si>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</si>
  <si>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</si>
  <si>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</si>
  <si>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</si>
  <si>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</si>
  <si>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</si>
  <si>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</si>
  <si>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</si>
  <si>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</si>
  <si>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</si>
  <si>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</si>
  <si>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</si>
  <si>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</si>
  <si>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</si>
  <si>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</si>
  <si>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</si>
  <si>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</si>
  <si>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</si>
  <si>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</si>
  <si>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</si>
  <si>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</si>
  <si>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</si>
  <si>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</si>
  <si>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</si>
  <si>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</si>
  <si>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</si>
  <si>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</si>
  <si>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</si>
  <si>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</si>
  <si>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</si>
  <si>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</si>
  <si>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</si>
  <si>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</si>
  <si>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</si>
  <si>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</si>
  <si>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</si>
  <si>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</si>
  <si>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</si>
  <si>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</si>
  <si>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</si>
  <si>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</si>
  <si>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</si>
  <si>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</si>
  <si>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</si>
  <si>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</si>
  <si>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</si>
  <si>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</si>
  <si>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</si>
  <si>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</si>
  <si>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</si>
  <si>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</si>
  <si>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</si>
  <si>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</si>
  <si>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</si>
  <si>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</si>
  <si>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</si>
  <si>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</si>
  <si>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</si>
  <si>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</si>
  <si>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</si>
  <si>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</si>
  <si>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</si>
  <si>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</si>
  <si>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</si>
  <si>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</si>
  <si>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</si>
  <si>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</si>
  <si>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</si>
  <si>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</si>
  <si>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</si>
  <si>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</si>
  <si>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</si>
  <si>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</si>
  <si>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</si>
  <si>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</si>
  <si>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</si>
  <si>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</si>
  <si>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</si>
  <si>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</si>
  <si>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</si>
  <si>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</si>
  <si>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</si>
  <si>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</si>
  <si>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</si>
  <si>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</si>
  <si>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</si>
  <si>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</si>
  <si>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</si>
  <si>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</si>
  <si>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</si>
  <si>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</si>
  <si>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</si>
  <si>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</si>
  <si>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</si>
  <si>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</si>
  <si>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</si>
  <si>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</si>
  <si>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</si>
  <si>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</si>
  <si>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</si>
  <si>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</si>
  <si>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</si>
  <si>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</si>
  <si>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</si>
  <si>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</si>
  <si>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</si>
  <si>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</si>
  <si>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</si>
  <si>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</si>
  <si>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</si>
  <si>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</si>
  <si>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</si>
  <si>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</si>
  <si>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</si>
  <si>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</si>
  <si>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</si>
  <si>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</si>
  <si>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</si>
  <si>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</si>
  <si>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</si>
  <si>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</si>
  <si>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</si>
  <si>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</si>
  <si>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</si>
  <si>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</si>
  <si>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</si>
  <si>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</si>
  <si>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</si>
  <si>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</si>
  <si>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</si>
  <si>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</si>
  <si>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</si>
  <si>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</si>
  <si>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</si>
  <si>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</si>
  <si>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</si>
  <si>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</si>
  <si>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</si>
  <si>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</si>
  <si>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</si>
  <si>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</si>
  <si>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</si>
  <si>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</si>
  <si>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</si>
  <si>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</si>
  <si>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</si>
  <si>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</si>
  <si>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</si>
  <si>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</si>
  <si>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</si>
  <si>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</si>
  <si>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</si>
  <si>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</si>
  <si>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</si>
  <si>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</si>
  <si>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</si>
  <si>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</si>
  <si>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</si>
  <si>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</si>
  <si>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</si>
  <si>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</si>
  <si>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</si>
  <si>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</si>
  <si>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</si>
  <si>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</si>
  <si>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</si>
  <si>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</si>
  <si>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</si>
  <si>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</si>
  <si>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</si>
  <si>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</si>
  <si>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</si>
  <si>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</si>
  <si>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</si>
  <si>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</si>
  <si>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</si>
  <si>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</si>
  <si>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</si>
  <si>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</si>
  <si>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</si>
  <si>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</si>
  <si>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</si>
  <si>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</si>
  <si>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</si>
  <si>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</si>
  <si>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</si>
  <si>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</si>
  <si>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</si>
  <si>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</si>
  <si>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</si>
  <si>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</si>
  <si>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</si>
  <si>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</si>
  <si>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</si>
  <si>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</si>
  <si>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</si>
  <si>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</si>
  <si>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</si>
  <si>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</si>
  <si>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</si>
  <si>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</si>
  <si>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</si>
  <si>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</si>
  <si>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</si>
  <si>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</si>
  <si>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</si>
  <si>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</si>
  <si>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</si>
  <si>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</si>
  <si>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</si>
  <si>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</si>
  <si>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</si>
  <si>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</si>
  <si>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</si>
  <si>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</si>
  <si>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</si>
  <si>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</si>
  <si>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</si>
  <si>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</si>
  <si>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</si>
  <si>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</si>
  <si>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</si>
  <si>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</si>
  <si>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</si>
  <si>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</si>
  <si>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</si>
  <si>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</si>
  <si>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</si>
  <si>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</si>
  <si>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</si>
  <si>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</si>
  <si>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</si>
  <si>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</si>
  <si>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</si>
  <si>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</si>
  <si>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</si>
  <si>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</si>
  <si>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</si>
  <si>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</si>
  <si>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</si>
  <si>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</si>
  <si>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</si>
  <si>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</si>
  <si>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</si>
  <si>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</si>
  <si>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</si>
  <si>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</si>
  <si>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</si>
  <si>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</si>
  <si>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</si>
  <si>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</si>
  <si>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</si>
  <si>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</si>
  <si>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</si>
  <si>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</si>
  <si>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</si>
  <si>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</si>
  <si>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</si>
  <si>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</si>
  <si>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</si>
  <si>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</si>
  <si>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</si>
  <si>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</si>
  <si>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</si>
  <si>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</si>
  <si>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</si>
  <si>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</si>
  <si>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</si>
  <si>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</si>
  <si>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</si>
  <si>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</si>
  <si>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</si>
  <si>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</si>
  <si>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</si>
  <si>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</si>
  <si>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</si>
  <si>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</si>
  <si>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</si>
  <si>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</si>
  <si>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</si>
  <si>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</si>
  <si>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</si>
  <si>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</si>
  <si>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</si>
  <si>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</si>
  <si>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</si>
  <si>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</si>
  <si>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</si>
  <si>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</si>
  <si>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</si>
  <si>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</si>
  <si>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</si>
  <si>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</si>
  <si>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</si>
  <si>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</si>
  <si>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</si>
  <si>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</si>
  <si>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</si>
  <si>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</si>
  <si>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</si>
  <si>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</si>
  <si>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</si>
  <si>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</si>
  <si>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</si>
  <si>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</si>
  <si>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</si>
  <si>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</si>
  <si>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</si>
  <si>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</si>
  <si>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</si>
  <si>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</si>
  <si>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</si>
  <si>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</si>
  <si>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</si>
  <si>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</si>
  <si>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</si>
  <si>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</si>
  <si>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</si>
  <si>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</si>
  <si>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</si>
  <si>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</si>
  <si>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</si>
  <si>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</si>
  <si>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</si>
  <si>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</si>
  <si>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</si>
  <si>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</si>
  <si>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</si>
  <si>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</si>
  <si>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</si>
  <si>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</si>
  <si>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</si>
  <si>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</si>
  <si>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</si>
  <si>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</si>
  <si>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</si>
  <si>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</si>
  <si>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</si>
  <si>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</si>
  <si>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</si>
  <si>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</si>
  <si>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</si>
  <si>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</si>
  <si>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</si>
  <si>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</si>
  <si>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</si>
  <si>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</si>
  <si>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</si>
  <si>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</si>
  <si>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</si>
  <si>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</si>
  <si>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</si>
  <si>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</si>
  <si>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</si>
  <si>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</si>
  <si>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</si>
  <si>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</si>
  <si>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</si>
  <si>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</si>
  <si>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</si>
  <si>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</si>
  <si>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</si>
  <si>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</si>
  <si>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</si>
  <si>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</si>
  <si>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</si>
  <si>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</si>
  <si>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</si>
  <si>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</si>
  <si>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</si>
  <si>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</si>
  <si>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</si>
  <si>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</si>
  <si>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</si>
  <si>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</si>
  <si>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</si>
  <si>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</si>
  <si>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</si>
  <si>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</si>
  <si>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</si>
  <si>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</si>
  <si>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</si>
  <si>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</si>
  <si>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</si>
  <si>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</si>
  <si>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</si>
  <si>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</si>
  <si>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</si>
  <si>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</si>
  <si>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</si>
  <si>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</si>
  <si>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</si>
  <si>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</si>
  <si>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</si>
  <si>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</si>
  <si>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</si>
  <si>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</si>
  <si>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</si>
  <si>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</si>
  <si>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</si>
  <si>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</si>
  <si>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</si>
  <si>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</si>
  <si>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</si>
  <si>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</si>
  <si>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</si>
  <si>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</si>
  <si>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</si>
  <si>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</si>
  <si>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</si>
  <si>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</si>
  <si>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</si>
  <si>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</si>
  <si>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</si>
  <si>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</si>
  <si>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</si>
  <si>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</si>
  <si>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</si>
  <si>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</si>
  <si>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</si>
  <si>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</si>
  <si>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</si>
  <si>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</si>
  <si>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</si>
  <si>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</si>
  <si>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</si>
  <si>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</si>
  <si>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</si>
  <si>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</si>
  <si>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</si>
  <si>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</si>
  <si>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</si>
  <si>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</si>
  <si>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</si>
  <si>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</si>
  <si>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</si>
  <si>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</si>
  <si>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</si>
  <si>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</si>
  <si>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</si>
  <si>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</si>
  <si>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</si>
  <si>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</si>
  <si>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</si>
  <si>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</si>
  <si>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</si>
  <si>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</si>
  <si>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</si>
  <si>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</si>
  <si>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</si>
  <si>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</si>
  <si>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</si>
  <si>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</si>
  <si>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</si>
  <si>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</si>
  <si>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</si>
  <si>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</si>
  <si>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</si>
  <si>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</si>
  <si>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</si>
  <si>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</si>
  <si>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</si>
  <si>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</si>
  <si>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</si>
  <si>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</si>
  <si>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</si>
  <si>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</si>
  <si>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</si>
  <si>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</si>
  <si>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</si>
  <si>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</si>
  <si>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</si>
  <si>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</si>
  <si>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</si>
  <si>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</si>
  <si>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</si>
  <si>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</si>
  <si>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</si>
  <si>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</si>
  <si>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</si>
  <si>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</si>
  <si>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</si>
  <si>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</si>
  <si>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</si>
  <si>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</si>
  <si>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</si>
  <si>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</si>
  <si>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</si>
  <si>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</si>
  <si>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</si>
  <si>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</si>
  <si>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</si>
  <si>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</si>
  <si>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</si>
  <si>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</si>
  <si>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</si>
  <si>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</si>
  <si>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</si>
  <si>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</si>
  <si>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</si>
  <si>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</si>
  <si>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</si>
  <si>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</si>
  <si>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</si>
  <si>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</si>
  <si>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</si>
  <si>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</si>
  <si>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</si>
  <si>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</si>
  <si>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</si>
  <si>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</si>
  <si>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</si>
  <si>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</si>
  <si>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</si>
  <si>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</si>
  <si>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</si>
  <si>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</si>
  <si>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</si>
  <si>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</si>
  <si>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</si>
  <si>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</si>
  <si>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</si>
  <si>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</si>
  <si>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</si>
  <si>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</si>
  <si>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</si>
  <si>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</si>
  <si>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</si>
  <si>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</si>
  <si>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</si>
  <si>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</si>
  <si>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</si>
  <si>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</si>
  <si>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</si>
  <si>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</si>
  <si>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</si>
  <si>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</si>
  <si>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</si>
  <si>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</si>
  <si>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</si>
  <si>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</si>
  <si>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</si>
  <si>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</si>
  <si>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</si>
  <si>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</si>
  <si>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</si>
  <si>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</si>
  <si>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</si>
  <si>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</si>
  <si>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</si>
  <si>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</si>
  <si>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</si>
  <si>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</si>
  <si>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</si>
  <si>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</si>
  <si>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</si>
  <si>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</si>
  <si>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</si>
  <si>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</si>
  <si>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</si>
  <si>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</si>
  <si>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</si>
  <si>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</si>
  <si>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</si>
  <si>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</si>
  <si>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</si>
  <si>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</si>
  <si>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</si>
  <si>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</si>
  <si>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</si>
  <si>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</si>
  <si>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</si>
  <si>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</si>
  <si>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</si>
  <si>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</si>
  <si>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</si>
  <si>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</si>
  <si>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</si>
  <si>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</si>
  <si>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</si>
  <si>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</si>
  <si>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</si>
  <si>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</si>
  <si>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</si>
  <si>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</si>
  <si>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</si>
  <si>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</si>
  <si>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</si>
  <si>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</si>
  <si>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</si>
  <si>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</si>
  <si>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</si>
  <si>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</si>
  <si>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</si>
  <si>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</si>
  <si>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</si>
  <si>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</si>
  <si>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</si>
  <si>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</si>
  <si>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</si>
  <si>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</si>
  <si>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</si>
  <si>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</si>
  <si>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</si>
  <si>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</si>
  <si>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</si>
  <si>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</si>
  <si>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</si>
  <si>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</si>
  <si>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</si>
  <si>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</si>
  <si>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</si>
  <si>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</si>
  <si>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</si>
  <si>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</si>
  <si>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</si>
  <si>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</si>
  <si>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</si>
  <si>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</si>
  <si>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</si>
  <si>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</si>
  <si>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</si>
  <si>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</si>
  <si>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</si>
  <si>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</si>
  <si>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</si>
  <si>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</si>
  <si>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</si>
  <si>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</si>
  <si>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</si>
  <si>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</si>
  <si>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</si>
  <si>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</si>
  <si>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</si>
  <si>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</si>
  <si>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</si>
  <si>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</si>
  <si>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</si>
  <si>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</si>
  <si>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</si>
  <si>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</si>
  <si>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</si>
  <si>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</si>
  <si>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</si>
  <si>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</si>
  <si>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</si>
  <si>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</si>
  <si>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</si>
  <si>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</si>
  <si>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</si>
  <si>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</si>
  <si>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</si>
  <si>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</si>
  <si>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</si>
  <si>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</si>
  <si>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</si>
  <si>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</si>
  <si>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</si>
  <si>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</si>
  <si>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</si>
  <si>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</si>
  <si>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</si>
  <si>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</si>
  <si>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</si>
  <si>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</si>
  <si>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</si>
  <si>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</si>
  <si>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</si>
  <si>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</si>
  <si>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</si>
  <si>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</si>
  <si>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</si>
  <si>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</si>
  <si>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</si>
  <si>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</si>
  <si>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</si>
  <si>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</si>
  <si>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</si>
  <si>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</si>
  <si>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</si>
  <si>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</si>
  <si>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</si>
  <si>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</si>
  <si>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</si>
  <si>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</si>
  <si>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</si>
  <si>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</si>
  <si>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</si>
  <si>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</si>
  <si>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</si>
  <si>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</si>
  <si>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</si>
  <si>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</si>
  <si>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</si>
  <si>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</si>
  <si>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</si>
  <si>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</si>
  <si>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</si>
  <si>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</si>
  <si>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</si>
  <si>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</si>
  <si>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</si>
  <si>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</si>
  <si>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</si>
  <si>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</si>
  <si>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</si>
  <si>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</si>
  <si>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</si>
  <si>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</si>
  <si>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</si>
  <si>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</si>
  <si>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</si>
  <si>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</si>
  <si>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</si>
  <si>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</si>
  <si>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</si>
  <si>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</si>
  <si>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</si>
  <si>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</si>
  <si>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</si>
  <si>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</si>
  <si>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</si>
  <si>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</si>
  <si>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</si>
  <si>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</si>
  <si>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</si>
  <si>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</si>
  <si>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</si>
  <si>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</si>
  <si>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</si>
  <si>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</si>
  <si>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</si>
  <si>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</si>
  <si>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</si>
  <si>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</si>
  <si>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</si>
  <si>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</si>
  <si>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</si>
  <si>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</si>
  <si>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</si>
  <si>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</si>
  <si>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</si>
  <si>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</si>
  <si>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</si>
  <si>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</si>
  <si>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</si>
  <si>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</si>
  <si>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</si>
  <si>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</si>
  <si>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</si>
  <si>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</si>
  <si>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</si>
  <si>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</si>
  <si>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</si>
  <si>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</si>
  <si>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</si>
  <si>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</si>
  <si>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</si>
  <si>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</si>
  <si>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</si>
  <si>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</si>
  <si>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</si>
  <si>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</si>
  <si>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</si>
  <si>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</si>
  <si>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</si>
  <si>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</si>
  <si>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</si>
  <si>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</si>
  <si>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</si>
  <si>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</si>
  <si>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</si>
  <si>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</si>
  <si>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</si>
  <si>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</si>
  <si>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</si>
  <si>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</si>
  <si>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</si>
  <si>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</si>
  <si>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</si>
  <si>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</si>
  <si>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</si>
  <si>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</si>
  <si>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</si>
  <si>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</si>
  <si>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</si>
  <si>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</si>
  <si>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</si>
  <si>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</si>
  <si>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</si>
  <si>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</si>
  <si>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</si>
  <si>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</si>
  <si>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</si>
  <si>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</si>
  <si>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</si>
  <si>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</si>
  <si>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</si>
  <si>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</si>
  <si>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</si>
  <si>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</si>
  <si>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</si>
  <si>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</si>
  <si>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</si>
  <si>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</si>
  <si>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</si>
  <si>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</si>
  <si>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</si>
  <si>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</si>
  <si>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</si>
  <si>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</si>
  <si>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</si>
  <si>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</si>
  <si>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</si>
  <si>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</si>
  <si>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</si>
  <si>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</si>
  <si>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</si>
  <si>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</si>
  <si>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</si>
  <si>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</si>
  <si>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</si>
  <si>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</si>
  <si>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</si>
  <si>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</si>
  <si>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</si>
  <si>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</si>
  <si>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</si>
  <si>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</si>
  <si>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</si>
  <si>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</si>
  <si>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</si>
  <si>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</si>
  <si>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</si>
  <si>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</si>
  <si>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</si>
  <si>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</si>
  <si>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</si>
  <si>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</si>
  <si>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</si>
  <si>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</si>
  <si>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</si>
  <si>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</si>
  <si>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</si>
  <si>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</si>
  <si>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</si>
  <si>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</si>
  <si>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</si>
  <si>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</si>
  <si>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</si>
  <si>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</si>
  <si>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</si>
  <si>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</si>
  <si>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</si>
  <si>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</si>
  <si>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</si>
  <si>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</si>
  <si>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</si>
  <si>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</si>
  <si>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</si>
  <si>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</si>
  <si>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</si>
  <si>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</si>
  <si>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</si>
  <si>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</si>
  <si>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</si>
  <si>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</si>
  <si>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</si>
  <si>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</si>
  <si>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</si>
  <si>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</si>
  <si>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</si>
  <si>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</si>
  <si>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</si>
  <si>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</si>
  <si>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</si>
  <si>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</si>
  <si>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</si>
  <si>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</si>
  <si>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</si>
  <si>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</si>
  <si>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</si>
  <si>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</si>
  <si>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</si>
  <si>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</si>
  <si>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</si>
  <si>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</si>
  <si>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</si>
  <si>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</si>
  <si>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</si>
  <si>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</si>
  <si>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</si>
  <si>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</si>
  <si>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</si>
  <si>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</si>
  <si>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</si>
  <si>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</si>
  <si>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</si>
  <si>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</si>
  <si>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</si>
  <si>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</si>
  <si>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</si>
  <si>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</si>
  <si>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</si>
  <si>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</si>
  <si>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</si>
  <si>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</si>
  <si>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</si>
  <si>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</si>
  <si>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</si>
  <si>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</si>
  <si>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</si>
  <si>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</si>
  <si>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</si>
  <si>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</si>
  <si>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</si>
  <si>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</si>
  <si>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</si>
  <si>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</si>
  <si>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</si>
  <si>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</si>
  <si>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</si>
  <si>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</si>
  <si>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</si>
  <si>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</si>
  <si>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</si>
  <si>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</si>
  <si>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</si>
  <si>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</si>
  <si>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</si>
  <si>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</si>
  <si>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</si>
  <si>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</si>
  <si>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</si>
  <si>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</si>
  <si>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</si>
  <si>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</si>
  <si>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</si>
  <si>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</si>
  <si>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</si>
  <si>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</si>
  <si>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</si>
  <si>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</si>
  <si>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</si>
  <si>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</si>
  <si>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</si>
  <si>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</si>
  <si>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</si>
  <si>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</si>
  <si>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</si>
  <si>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</si>
  <si>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</si>
  <si>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</si>
  <si>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</si>
  <si>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</si>
  <si>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</si>
  <si>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</si>
  <si>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</si>
  <si>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</si>
  <si>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</si>
  <si>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</si>
  <si>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</si>
  <si>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</si>
  <si>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</si>
  <si>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</si>
  <si>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</si>
  <si>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</si>
  <si>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</si>
  <si>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</si>
  <si>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</si>
  <si>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</si>
  <si>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</si>
  <si>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</si>
  <si>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</si>
  <si>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</si>
  <si>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</si>
  <si>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</si>
  <si>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</si>
  <si>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</si>
  <si>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</si>
  <si>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</si>
  <si>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</si>
  <si>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</si>
  <si>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</si>
  <si>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</si>
  <si>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</si>
  <si>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</si>
  <si>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</si>
  <si>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</si>
  <si>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</si>
  <si>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</si>
  <si>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</si>
  <si>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</si>
  <si>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</si>
  <si>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</si>
  <si>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</si>
  <si>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</si>
  <si>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</si>
  <si>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</si>
  <si>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</si>
  <si>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</si>
  <si>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</si>
  <si>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</si>
  <si>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</si>
  <si>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</si>
  <si>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</si>
  <si>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</si>
  <si>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</si>
  <si>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</si>
  <si>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</si>
  <si>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</si>
  <si>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</si>
  <si>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</si>
  <si>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</si>
  <si>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</si>
  <si>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</si>
  <si>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</si>
  <si>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</si>
  <si>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</si>
  <si>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</si>
  <si>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</si>
  <si>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</si>
  <si>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</si>
  <si>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</si>
  <si>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</si>
  <si>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</si>
  <si>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</si>
  <si>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</si>
  <si>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</si>
  <si>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</si>
  <si>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</si>
  <si>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</si>
  <si>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</si>
  <si>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</si>
  <si>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</si>
  <si>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</si>
  <si>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</si>
  <si>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</si>
  <si>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</si>
  <si>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</si>
  <si>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</si>
  <si>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</si>
  <si>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</si>
  <si>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</si>
  <si>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</si>
  <si>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</si>
  <si>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</si>
  <si>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</si>
  <si>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</si>
  <si>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</si>
  <si>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</si>
  <si>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</si>
  <si>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</si>
  <si>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</si>
  <si>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</si>
  <si>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</si>
  <si>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</si>
  <si>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</si>
  <si>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</si>
  <si>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</si>
  <si>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</si>
  <si>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</si>
  <si>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</si>
  <si>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</si>
  <si>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</si>
  <si>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</si>
  <si>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</si>
  <si>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</si>
  <si>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</si>
  <si>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</si>
  <si>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</si>
  <si>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</si>
  <si>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</si>
  <si>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</si>
  <si>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</si>
  <si>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</si>
  <si>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</si>
  <si>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</si>
  <si>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</si>
  <si>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</si>
  <si>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</si>
  <si>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</si>
  <si>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</si>
  <si>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</si>
  <si>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</si>
  <si>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</si>
  <si>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</si>
  <si>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</si>
  <si>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</si>
  <si>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</si>
  <si>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</si>
  <si>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</si>
  <si>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</si>
  <si>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</si>
  <si>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</si>
  <si>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</si>
  <si>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</si>
  <si>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</si>
  <si>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</si>
  <si>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</si>
  <si>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</si>
  <si>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</si>
  <si>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</si>
  <si>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</si>
  <si>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</si>
  <si>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</si>
  <si>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</si>
  <si>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</si>
  <si>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</si>
  <si>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</si>
  <si>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</si>
  <si>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</si>
  <si>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</si>
  <si>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</si>
  <si>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</si>
  <si>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</si>
  <si>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</si>
  <si>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</si>
  <si>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</si>
  <si>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</si>
  <si>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</si>
  <si>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</si>
  <si>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</si>
  <si>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</si>
  <si>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</si>
  <si>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</si>
  <si>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</si>
  <si>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</si>
  <si>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</si>
  <si>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</si>
  <si>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</si>
  <si>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</si>
  <si>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</si>
  <si>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</si>
  <si>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</si>
  <si>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</si>
  <si>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</si>
  <si>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</si>
  <si>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</si>
  <si>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</si>
  <si>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</si>
  <si>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</si>
  <si>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</si>
  <si>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</si>
  <si>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</si>
  <si>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</si>
  <si>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</si>
  <si>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</si>
  <si>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</si>
  <si>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</si>
  <si>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</si>
  <si>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</si>
  <si>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</si>
  <si>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</si>
  <si>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</si>
  <si>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</si>
  <si>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</si>
  <si>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</si>
  <si>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</si>
  <si>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</si>
  <si>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</si>
  <si>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</si>
  <si>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</si>
  <si>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</si>
  <si>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</si>
  <si>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</si>
  <si>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</si>
  <si>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</si>
  <si>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</si>
  <si>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</si>
  <si>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</si>
  <si>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</si>
  <si>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</si>
  <si>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</si>
  <si>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</si>
  <si>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</si>
  <si>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</si>
  <si>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</si>
  <si>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</si>
  <si>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</si>
  <si>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</si>
  <si>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</si>
  <si>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</si>
  <si>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</si>
  <si>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</si>
  <si>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</si>
  <si>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</si>
  <si>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</si>
  <si>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</si>
  <si>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</si>
  <si>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</si>
  <si>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</si>
  <si>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</si>
  <si>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</si>
  <si>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</si>
  <si>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</si>
  <si>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</si>
  <si>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</si>
  <si>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</si>
  <si>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</si>
  <si>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</si>
  <si>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</si>
  <si>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</si>
  <si>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</si>
  <si>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</si>
  <si>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</si>
  <si>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</si>
  <si>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</si>
  <si>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</si>
  <si>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</si>
  <si>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</si>
  <si>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</si>
  <si>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</si>
  <si>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</si>
  <si>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</si>
  <si>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</si>
  <si>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</si>
  <si>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</si>
  <si>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</si>
  <si>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</si>
  <si>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</si>
  <si>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</si>
  <si>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</si>
  <si>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</si>
  <si>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</si>
  <si>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</si>
  <si>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</si>
  <si>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</si>
  <si>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</si>
  <si>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</si>
  <si>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</si>
  <si>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</si>
  <si>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</si>
  <si>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</si>
  <si>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</si>
  <si>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</si>
  <si>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</si>
  <si>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</si>
  <si>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</si>
  <si>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</si>
  <si>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</si>
  <si>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</si>
  <si>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</si>
  <si>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</si>
  <si>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</si>
  <si>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</si>
  <si>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</si>
  <si>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</si>
  <si>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</si>
  <si>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</si>
  <si>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</si>
  <si>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</si>
  <si>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</si>
  <si>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</si>
  <si>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</si>
  <si>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</si>
  <si>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</si>
  <si>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</si>
  <si>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</si>
  <si>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</si>
  <si>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</si>
  <si>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</si>
  <si>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</si>
  <si>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</si>
  <si>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</si>
  <si>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</si>
  <si>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</si>
  <si>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</si>
  <si>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</si>
  <si>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</si>
  <si>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</si>
  <si>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</si>
  <si>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</si>
  <si>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</si>
  <si>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</si>
  <si>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</si>
  <si>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</si>
  <si>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</si>
  <si>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</si>
  <si>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</si>
  <si>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</si>
  <si>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</si>
  <si>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</si>
  <si>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</si>
  <si>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</si>
  <si>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</si>
  <si>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</si>
  <si>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</si>
  <si>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</si>
  <si>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</si>
  <si>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</si>
  <si>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</si>
  <si>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</si>
  <si>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</si>
  <si>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</si>
  <si>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</si>
  <si>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</si>
  <si>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</si>
  <si>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</si>
  <si>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</si>
  <si>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</si>
  <si>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</si>
  <si>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</si>
  <si>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</si>
  <si>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</si>
  <si>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</si>
  <si>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</si>
  <si>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</si>
  <si>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</si>
  <si>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</si>
  <si>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</si>
  <si>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</si>
  <si>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</si>
  <si>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</si>
  <si>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</si>
  <si>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</si>
  <si>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</si>
  <si>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</si>
  <si>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</si>
  <si>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</si>
  <si>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</si>
  <si>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</si>
  <si>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</si>
  <si>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</si>
  <si>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</si>
  <si>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</si>
  <si>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</si>
  <si>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</si>
  <si>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</si>
  <si>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</si>
  <si>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</si>
  <si>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</si>
  <si>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</si>
  <si>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</si>
  <si>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</si>
  <si>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</si>
  <si>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</si>
  <si>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</si>
  <si>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</si>
  <si>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</si>
  <si>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</si>
  <si>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</si>
  <si>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</si>
  <si>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</si>
  <si>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</si>
  <si>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</si>
  <si>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</si>
  <si>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</si>
  <si>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</si>
  <si>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</si>
  <si>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</si>
  <si>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</si>
  <si>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</si>
  <si>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</si>
  <si>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</si>
  <si>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</si>
  <si>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</si>
  <si>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</si>
  <si>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</si>
  <si>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</si>
  <si>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</si>
  <si>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</si>
  <si>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</si>
  <si>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</si>
  <si>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</si>
  <si>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</si>
  <si>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</si>
  <si>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</si>
  <si>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</si>
  <si>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</si>
  <si>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</si>
  <si>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</si>
  <si>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</si>
  <si>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</si>
  <si>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</si>
  <si>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</si>
  <si>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</si>
  <si>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</si>
  <si>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</si>
  <si>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</si>
  <si>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</si>
  <si>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</si>
  <si>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</si>
  <si>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</si>
  <si>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</si>
  <si>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</si>
  <si>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</si>
  <si>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</si>
  <si>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</si>
  <si>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</si>
  <si>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</si>
  <si>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</si>
  <si>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</si>
  <si>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</si>
  <si>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</si>
  <si>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</si>
  <si>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</si>
  <si>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</si>
  <si>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</si>
  <si>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</si>
  <si>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</si>
  <si>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</si>
  <si>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</si>
  <si>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</si>
  <si>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</si>
  <si>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</si>
  <si>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</si>
  <si>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</si>
  <si>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</si>
  <si>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</si>
  <si>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</si>
  <si>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</si>
  <si>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</si>
  <si>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</si>
  <si>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</si>
  <si>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</si>
  <si>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</si>
  <si>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</si>
  <si>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</si>
  <si>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</si>
  <si>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</si>
  <si>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</si>
  <si>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</si>
  <si>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</si>
  <si>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</si>
  <si>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</si>
  <si>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</si>
  <si>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</si>
  <si>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</si>
  <si>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</si>
  <si>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</si>
  <si>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</si>
  <si>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</si>
  <si>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</si>
  <si>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</si>
  <si>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</si>
  <si>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</si>
  <si>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</si>
  <si>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</si>
  <si>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</si>
  <si>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</si>
  <si>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</si>
  <si>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</si>
  <si>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</si>
  <si>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</si>
  <si>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</si>
  <si>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</si>
  <si>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</si>
  <si>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</si>
  <si>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</si>
  <si>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</si>
  <si>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</si>
  <si>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</si>
  <si>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</si>
  <si>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</si>
  <si>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</si>
  <si>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</si>
  <si>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</si>
  <si>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</si>
  <si>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</si>
  <si>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</si>
  <si>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</si>
  <si>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</si>
  <si>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</si>
  <si>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</si>
  <si>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</si>
  <si>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</si>
  <si>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</si>
  <si>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</si>
  <si>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</si>
  <si>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</si>
  <si>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</si>
  <si>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</si>
  <si>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</si>
  <si>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</si>
  <si>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</si>
  <si>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</si>
  <si>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</si>
  <si>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</si>
  <si>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</si>
  <si>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</si>
  <si>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</si>
  <si>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</si>
  <si>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</si>
  <si>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</si>
  <si>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</si>
  <si>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</si>
  <si>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</si>
  <si>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</si>
  <si>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</si>
  <si>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</si>
  <si>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</si>
  <si>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</si>
  <si>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</si>
  <si>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</si>
  <si>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</si>
  <si>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</si>
  <si>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</si>
  <si>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</si>
  <si>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</si>
  <si>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</si>
  <si>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</si>
  <si>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</si>
  <si>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</si>
  <si>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</si>
  <si>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</si>
  <si>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</si>
  <si>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</si>
  <si>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</si>
  <si>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</si>
  <si>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</si>
  <si>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</si>
  <si>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</si>
  <si>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</si>
  <si>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</si>
  <si>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</si>
  <si>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</si>
  <si>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</si>
  <si>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</si>
  <si>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</si>
  <si>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</si>
  <si>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</si>
  <si>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</si>
  <si>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</si>
  <si>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</si>
  <si>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</si>
  <si>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</si>
  <si>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</si>
  <si>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</si>
  <si>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</si>
  <si>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</si>
  <si>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</si>
  <si>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</si>
  <si>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</si>
  <si>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</si>
  <si>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</si>
  <si>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</si>
  <si>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</si>
  <si>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</si>
  <si>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</si>
  <si>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</si>
  <si>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</si>
  <si>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</si>
  <si>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</si>
  <si>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</si>
  <si>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</si>
  <si>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</si>
  <si>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</si>
  <si>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</si>
  <si>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</si>
  <si>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</si>
  <si>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</si>
  <si>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</si>
  <si>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</si>
  <si>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</si>
  <si>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</si>
  <si>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</si>
  <si>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</si>
  <si>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</si>
  <si>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</si>
  <si>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</si>
  <si>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</si>
  <si>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</si>
  <si>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</si>
  <si>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</si>
  <si>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</si>
  <si>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</si>
  <si>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</si>
  <si>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</si>
  <si>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</si>
  <si>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</si>
  <si>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</si>
  <si>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</si>
  <si>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</si>
  <si>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</si>
  <si>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</si>
  <si>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</si>
  <si>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</si>
  <si>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</si>
  <si>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</si>
  <si>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</si>
  <si>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</si>
  <si>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</si>
  <si>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</si>
  <si>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</si>
  <si>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</si>
  <si>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</si>
  <si>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</si>
  <si>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</si>
  <si>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</si>
  <si>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</si>
  <si>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</si>
  <si>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</si>
  <si>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</si>
  <si>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</si>
  <si>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</si>
  <si>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</si>
  <si>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</si>
  <si>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</si>
  <si>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</si>
  <si>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</si>
  <si>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</si>
  <si>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</si>
  <si>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</si>
  <si>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</si>
  <si>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</si>
  <si>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</si>
  <si>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</si>
  <si>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</si>
  <si>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</si>
  <si>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</si>
  <si>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</si>
  <si>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</si>
  <si>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</si>
  <si>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</si>
  <si>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</si>
  <si>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</si>
  <si>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</si>
  <si>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</si>
  <si>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</si>
  <si>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</si>
  <si>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</si>
  <si>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</si>
  <si>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</si>
  <si>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</si>
  <si>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</si>
  <si>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</si>
  <si>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</si>
  <si>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</si>
  <si>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</si>
  <si>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</si>
  <si>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</si>
  <si>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</si>
  <si>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</si>
  <si>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</si>
  <si>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</si>
  <si>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</si>
  <si>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</si>
  <si>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</si>
  <si>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</si>
  <si>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</si>
  <si>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</si>
  <si>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</si>
  <si>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</si>
  <si>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</si>
  <si>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</si>
  <si>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</si>
  <si>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</si>
  <si>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</si>
  <si>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</si>
  <si>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</si>
  <si>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</si>
  <si>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</si>
  <si>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</si>
  <si>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</si>
  <si>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</si>
  <si>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</si>
  <si>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</si>
  <si>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</si>
  <si>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</si>
  <si>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</si>
  <si>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</si>
  <si>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</si>
  <si>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</si>
  <si>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</si>
  <si>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</si>
  <si>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</si>
  <si>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</si>
  <si>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</si>
  <si>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</si>
  <si>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</si>
  <si>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</si>
  <si>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</si>
  <si>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</si>
  <si>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</si>
  <si>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</si>
  <si>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</si>
  <si>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</si>
  <si>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</si>
  <si>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</si>
  <si>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</si>
  <si>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</si>
  <si>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</si>
  <si>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</si>
  <si>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</si>
  <si>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</si>
  <si>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</si>
  <si>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</si>
  <si>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</si>
  <si>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</si>
  <si>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</si>
  <si>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</si>
  <si>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</si>
  <si>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</si>
  <si>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</si>
  <si>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</si>
  <si>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</si>
  <si>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</si>
  <si>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</si>
  <si>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</si>
  <si>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</si>
  <si>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</si>
  <si>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</si>
  <si>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</si>
  <si>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</si>
  <si>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</si>
  <si>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</si>
  <si>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</si>
  <si>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</si>
  <si>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</si>
  <si>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</si>
  <si>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</si>
  <si>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</si>
  <si>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</si>
  <si>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</si>
  <si>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</si>
  <si>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</si>
  <si>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</si>
  <si>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</si>
  <si>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</si>
  <si>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</si>
  <si>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</si>
  <si>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</si>
  <si>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</si>
  <si>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</si>
  <si>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</si>
  <si>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</si>
  <si>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</si>
  <si>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</si>
  <si>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</si>
  <si>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</si>
  <si>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</si>
  <si>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</si>
  <si>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</si>
  <si>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</si>
  <si>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</si>
  <si>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</si>
  <si>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</si>
  <si>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</si>
  <si>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</si>
  <si>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</si>
  <si>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</si>
  <si>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</si>
  <si>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</si>
  <si>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</si>
  <si>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</si>
  <si>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</si>
  <si>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</si>
  <si>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</si>
  <si>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</si>
  <si>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</si>
  <si>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</si>
  <si>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</si>
  <si>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</si>
  <si>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</si>
  <si>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</si>
  <si>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</si>
  <si>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</si>
  <si>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</si>
  <si>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</si>
  <si>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</si>
  <si>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</si>
  <si>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</si>
  <si>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</si>
  <si>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</si>
  <si>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</si>
  <si>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</si>
  <si>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</si>
  <si>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</si>
  <si>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</si>
  <si>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</si>
  <si>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</si>
  <si>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</si>
  <si>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</si>
  <si>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</si>
  <si>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</si>
  <si>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</si>
  <si>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</si>
  <si>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</si>
  <si>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</si>
  <si>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</si>
  <si>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</si>
  <si>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</si>
  <si>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</si>
  <si>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</si>
  <si>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</si>
  <si>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</si>
  <si>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</si>
  <si>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</si>
  <si>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</si>
  <si>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</si>
  <si>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</si>
  <si>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</si>
  <si>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</si>
  <si>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</si>
  <si>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</si>
  <si>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</si>
  <si>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</si>
  <si>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</si>
  <si>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</si>
  <si>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</si>
  <si>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</si>
  <si>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</si>
  <si>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</si>
  <si>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</si>
  <si>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</si>
  <si>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</si>
  <si>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</si>
  <si>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</si>
  <si>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</si>
  <si>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</si>
  <si>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</si>
  <si>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</si>
  <si>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</si>
  <si>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</si>
  <si>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</si>
  <si>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</si>
  <si>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</si>
  <si>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</si>
  <si>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</si>
  <si>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</si>
  <si>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</si>
  <si>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</si>
  <si>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</si>
  <si>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</si>
  <si>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</si>
  <si>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</si>
  <si>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</si>
  <si>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</si>
  <si>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</si>
  <si>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</si>
  <si>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</si>
  <si>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</si>
  <si>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</si>
  <si>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</si>
  <si>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</si>
  <si>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</si>
  <si>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</si>
  <si>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</si>
  <si>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</si>
  <si>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</si>
  <si>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</si>
  <si>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</si>
  <si>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</si>
  <si>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</si>
  <si>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</si>
  <si>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</si>
  <si>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</si>
  <si>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</si>
  <si>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</si>
  <si>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</si>
  <si>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</si>
  <si>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</si>
  <si>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</si>
  <si>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</si>
  <si>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</si>
  <si>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</si>
  <si>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</si>
  <si>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</si>
  <si>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</si>
  <si>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</si>
  <si>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</si>
  <si>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</si>
  <si>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</si>
  <si>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</si>
  <si>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</si>
  <si>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</si>
  <si>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</si>
  <si>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</si>
  <si>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</si>
  <si>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</si>
  <si>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</si>
  <si>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</si>
  <si>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</si>
  <si>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</si>
  <si>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</si>
  <si>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</si>
  <si>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</si>
  <si>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</si>
  <si>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</si>
  <si>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</si>
  <si>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</si>
  <si>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</si>
  <si>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</si>
  <si>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</si>
  <si>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</si>
  <si>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</si>
  <si>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</si>
  <si>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</si>
  <si>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</si>
  <si>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</si>
  <si>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</si>
  <si>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</si>
  <si>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</si>
  <si>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</si>
  <si>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</si>
  <si>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</si>
  <si>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</si>
  <si>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</si>
  <si>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</si>
  <si>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</si>
  <si>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</si>
  <si>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</si>
  <si>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</si>
  <si>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</si>
  <si>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</si>
  <si>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</si>
  <si>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</si>
  <si>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</si>
  <si>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</si>
  <si>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</si>
  <si>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</si>
  <si>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</si>
  <si>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</si>
  <si>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</si>
  <si>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</si>
  <si>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</si>
  <si>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</si>
  <si>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</si>
  <si>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</si>
  <si>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</si>
  <si>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</si>
  <si>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</si>
  <si>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</si>
  <si>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</si>
  <si>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</si>
  <si>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</si>
  <si>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</si>
  <si>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</si>
  <si>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</si>
  <si>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</si>
  <si>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</si>
  <si>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</si>
  <si>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</si>
  <si>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</si>
  <si>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</si>
  <si>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</si>
  <si>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</si>
  <si>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</si>
  <si>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</si>
  <si>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</si>
  <si>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</si>
  <si>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</si>
  <si>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</si>
  <si>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</si>
  <si>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</si>
  <si>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</si>
  <si>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</si>
  <si>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</si>
  <si>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</si>
  <si>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</si>
  <si>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</si>
  <si>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</si>
  <si>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</si>
  <si>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</si>
  <si>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</si>
  <si>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</si>
  <si>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</si>
  <si>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</si>
  <si>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</si>
  <si>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</si>
  <si>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</si>
  <si>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</si>
  <si>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</si>
  <si>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</si>
  <si>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</si>
  <si>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</si>
  <si>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</si>
  <si>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</si>
  <si>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</si>
  <si>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</si>
  <si>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</si>
  <si>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</si>
  <si>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</si>
  <si>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</si>
  <si>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</si>
  <si>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</si>
  <si>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</si>
  <si>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</si>
  <si>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</si>
  <si>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</si>
  <si>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</si>
  <si>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</si>
  <si>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</si>
  <si>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</si>
  <si>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</si>
  <si>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</si>
  <si>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</si>
  <si>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</si>
  <si>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</si>
  <si>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</si>
  <si>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</si>
  <si>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</si>
  <si>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</si>
  <si>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</si>
  <si>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</si>
  <si>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</si>
  <si>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</si>
  <si>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</si>
  <si>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</si>
  <si>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</si>
  <si>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</si>
  <si>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</si>
  <si>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</si>
  <si>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</si>
  <si>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</si>
  <si>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</si>
  <si>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</si>
  <si>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</si>
  <si>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</si>
  <si>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</si>
  <si>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</si>
  <si>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</si>
  <si>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</si>
  <si>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</si>
  <si>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</si>
  <si>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</si>
  <si>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</si>
  <si>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</si>
  <si>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</si>
  <si>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</si>
  <si>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</si>
  <si>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</si>
  <si>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</si>
  <si>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</si>
  <si>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</si>
  <si>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</si>
  <si>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</si>
  <si>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</si>
  <si>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</si>
  <si>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</si>
  <si>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</si>
  <si>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</si>
  <si>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</si>
  <si>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</si>
  <si>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</si>
  <si>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</si>
  <si>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</si>
  <si>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</si>
  <si>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</si>
  <si>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</si>
  <si>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</si>
  <si>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</si>
  <si>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</si>
  <si>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</si>
  <si>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</si>
  <si>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</si>
  <si>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</si>
  <si>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</si>
  <si>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</si>
  <si>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</si>
  <si>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</si>
  <si>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</si>
  <si>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</si>
  <si>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</si>
  <si>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</si>
  <si>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</si>
  <si>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</si>
  <si>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</si>
  <si>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</si>
  <si>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</si>
  <si>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</si>
  <si>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</si>
  <si>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</si>
  <si>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</si>
  <si>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</si>
  <si>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</si>
  <si>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</si>
  <si>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</si>
  <si>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</si>
  <si>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</si>
  <si>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</si>
  <si>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</si>
  <si>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</si>
  <si>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</si>
  <si>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</si>
  <si>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</si>
  <si>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</si>
  <si>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</si>
  <si>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</si>
  <si>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</si>
  <si>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</si>
  <si>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</si>
  <si>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</si>
  <si>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</si>
  <si>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</si>
  <si>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</si>
  <si>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</si>
  <si>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</si>
  <si>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</si>
  <si>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</si>
  <si>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</si>
  <si>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</si>
  <si>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</si>
  <si>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</si>
  <si>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</si>
  <si>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</si>
  <si>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</si>
  <si>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</si>
  <si>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</si>
  <si>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</si>
  <si>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</si>
  <si>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</si>
  <si>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</si>
  <si>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</si>
  <si>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</si>
  <si>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</si>
  <si>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</si>
  <si>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</si>
  <si>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</si>
  <si>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</si>
  <si>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</si>
  <si>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</si>
  <si>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</si>
  <si>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</si>
  <si>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</si>
  <si>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</si>
  <si>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</si>
  <si>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</si>
  <si>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</si>
  <si>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</si>
  <si>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</si>
  <si>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</si>
  <si>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</si>
  <si>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</si>
  <si>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</si>
  <si>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</si>
  <si>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</si>
  <si>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</si>
  <si>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</si>
  <si>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</si>
  <si>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</si>
  <si>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</si>
  <si>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</si>
  <si>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</si>
  <si>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</si>
  <si>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</si>
  <si>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</si>
  <si>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</si>
  <si>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</si>
  <si>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</si>
  <si>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</si>
  <si>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</si>
  <si>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</si>
  <si>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</si>
  <si>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</si>
  <si>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</si>
  <si>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</si>
  <si>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</si>
  <si>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</si>
  <si>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</si>
  <si>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</si>
  <si>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</si>
  <si>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</si>
  <si>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</si>
  <si>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</si>
  <si>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</si>
  <si>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</si>
  <si>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</si>
  <si>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</si>
  <si>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</si>
  <si>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</si>
  <si>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</si>
  <si>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</si>
  <si>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</si>
  <si>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</si>
  <si>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</si>
  <si>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</si>
  <si>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</si>
  <si>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</si>
  <si>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</si>
  <si>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</si>
  <si>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</si>
  <si>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</si>
  <si>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</si>
  <si>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</si>
  <si>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</si>
  <si>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</si>
  <si>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</si>
  <si>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</si>
  <si>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</si>
  <si>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</si>
  <si>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</si>
  <si>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</si>
  <si>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</si>
  <si>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</si>
  <si>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</si>
  <si>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</si>
  <si>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</si>
  <si>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</si>
  <si>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</si>
  <si>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</si>
  <si>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</si>
  <si>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</si>
  <si>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</si>
  <si>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</si>
  <si>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</si>
  <si>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</si>
  <si>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</si>
  <si>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</si>
  <si>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</si>
  <si>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</si>
  <si>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</si>
  <si>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</si>
  <si>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</si>
  <si>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</si>
  <si>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</si>
  <si>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</si>
  <si>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</si>
  <si>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</si>
  <si>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</si>
  <si>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</si>
  <si>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</si>
  <si>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</si>
  <si>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</si>
  <si>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</si>
  <si>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</si>
  <si>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</si>
  <si>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</si>
  <si>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</si>
  <si>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</si>
  <si>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</si>
  <si>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</si>
  <si>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</si>
  <si>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</si>
  <si>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</si>
  <si>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</si>
  <si>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</si>
  <si>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</si>
  <si>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</si>
  <si>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</si>
  <si>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</si>
  <si>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</si>
  <si>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</si>
  <si>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</si>
  <si>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</si>
  <si>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</si>
  <si>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</si>
  <si>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</si>
  <si>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</si>
  <si>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</si>
  <si>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</si>
  <si>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</si>
  <si>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</si>
  <si>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</si>
  <si>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</si>
  <si>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</si>
  <si>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</si>
  <si>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</si>
  <si>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</si>
  <si>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</si>
  <si>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</si>
  <si>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</si>
  <si>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</si>
  <si>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</si>
  <si>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</si>
  <si>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</si>
  <si>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</si>
  <si>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</si>
  <si>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</si>
  <si>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</si>
  <si>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</si>
  <si>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</si>
  <si>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</si>
  <si>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</si>
  <si>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</si>
  <si>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</si>
  <si>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</si>
  <si>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</si>
  <si>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</si>
  <si>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</si>
  <si>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</si>
  <si>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</si>
  <si>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</si>
  <si>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</si>
  <si>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</si>
  <si>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</si>
  <si>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</si>
  <si>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</si>
  <si>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</si>
  <si>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</si>
  <si>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</si>
  <si>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</si>
  <si>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</si>
  <si>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</si>
  <si>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</si>
  <si>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</si>
  <si>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</si>
  <si>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</si>
  <si>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</si>
  <si>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</si>
  <si>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</si>
  <si>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</si>
  <si>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</si>
  <si>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</si>
  <si>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</si>
  <si>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</si>
  <si>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</si>
  <si>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</si>
  <si>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</si>
  <si>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</si>
  <si>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</si>
  <si>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</si>
  <si>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</si>
  <si>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</si>
  <si>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</si>
  <si>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</si>
  <si>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</si>
  <si>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</si>
  <si>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</si>
  <si>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</si>
  <si>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</si>
  <si>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</si>
  <si>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</si>
  <si>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</si>
  <si>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</si>
  <si>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</si>
  <si>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</si>
  <si>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</si>
  <si>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</si>
  <si>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</si>
  <si>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</si>
  <si>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</si>
  <si>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</si>
  <si>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</si>
  <si>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</si>
  <si>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</si>
  <si>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</si>
  <si>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</si>
  <si>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</si>
  <si>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</si>
  <si>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</si>
  <si>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</si>
  <si>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</si>
  <si>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</si>
  <si>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</si>
  <si>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</si>
  <si>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</si>
  <si>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</si>
  <si>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</si>
  <si>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</si>
  <si>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</si>
  <si>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</si>
  <si>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</si>
  <si>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</si>
  <si>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</si>
  <si>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</si>
  <si>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</si>
  <si>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</si>
  <si>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</si>
  <si>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</si>
  <si>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</si>
  <si>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</si>
  <si>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</si>
  <si>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</si>
  <si>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</si>
  <si>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</si>
  <si>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</si>
  <si>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</si>
  <si>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</si>
  <si>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</si>
  <si>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</si>
  <si>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</si>
  <si>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</si>
  <si>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</si>
  <si>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</si>
  <si>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</si>
  <si>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</si>
  <si>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</si>
  <si>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</si>
  <si>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</si>
  <si>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</si>
  <si>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</si>
  <si>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</si>
  <si>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</si>
  <si>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</si>
  <si>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</si>
  <si>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</si>
  <si>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</si>
  <si>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</si>
  <si>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</si>
  <si>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</si>
  <si>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</si>
  <si>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</si>
  <si>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</si>
  <si>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</si>
  <si>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</si>
  <si>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</si>
  <si>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</si>
  <si>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</si>
  <si>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</si>
  <si>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</si>
  <si>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</si>
  <si>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</si>
  <si>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</si>
  <si>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</si>
  <si>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</si>
  <si>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</si>
  <si>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</si>
  <si>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</si>
  <si>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</si>
  <si>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</si>
  <si>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</si>
  <si>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</si>
  <si>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</si>
  <si>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</si>
  <si>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</si>
  <si>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</si>
  <si>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</si>
  <si>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</si>
  <si>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</si>
  <si>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</si>
  <si>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</si>
  <si>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</si>
  <si>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</si>
  <si>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</si>
  <si>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</si>
  <si>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</si>
  <si>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</si>
  <si>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</si>
  <si>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</si>
  <si>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</si>
  <si>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</si>
  <si>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</si>
  <si>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</si>
  <si>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</si>
  <si>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</si>
  <si>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</si>
  <si>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</si>
  <si>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</si>
  <si>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</si>
  <si>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</si>
  <si>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</si>
  <si>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</si>
  <si>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</si>
  <si>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</si>
  <si>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</si>
  <si>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</si>
  <si>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</si>
  <si>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</si>
  <si>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</si>
  <si>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</si>
  <si>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</si>
  <si>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</si>
  <si>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</si>
  <si>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</si>
  <si>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</si>
  <si>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</si>
  <si>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</si>
  <si>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</si>
  <si>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</si>
  <si>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</si>
  <si>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</si>
  <si>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</si>
  <si>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</si>
  <si>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</si>
  <si>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</si>
  <si>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</si>
  <si>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</si>
  <si>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</si>
  <si>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</si>
  <si>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</si>
  <si>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</si>
  <si>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</si>
  <si>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</si>
  <si>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</si>
  <si>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</si>
  <si>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</si>
  <si>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</si>
  <si>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</si>
  <si>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</si>
  <si>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</si>
  <si>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</si>
  <si>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</si>
  <si>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</si>
  <si>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</si>
  <si>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</si>
  <si>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</si>
  <si>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</si>
  <si>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</si>
  <si>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</si>
  <si>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</si>
  <si>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</si>
  <si>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</si>
  <si>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</si>
  <si>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</si>
  <si>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</si>
  <si>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</si>
  <si>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</si>
  <si>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</si>
  <si>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</si>
  <si>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</si>
  <si>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</si>
  <si>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</si>
  <si>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</si>
  <si>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</si>
  <si>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</si>
  <si>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</si>
  <si>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</si>
  <si>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</si>
  <si>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</si>
  <si>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</si>
  <si>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</si>
  <si>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</si>
  <si>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</si>
  <si>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</si>
  <si>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</si>
  <si>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</si>
  <si>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</si>
  <si>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</si>
  <si>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</si>
  <si>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</si>
  <si>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</si>
  <si>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</si>
  <si>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</si>
  <si>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</si>
  <si>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</si>
  <si>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</si>
  <si>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</si>
  <si>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</si>
  <si>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</si>
  <si>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</si>
  <si>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</si>
  <si>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</si>
  <si>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</si>
  <si>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</si>
  <si>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</si>
  <si>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</si>
  <si>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</si>
  <si>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</si>
  <si>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</si>
  <si>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</si>
  <si>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</si>
  <si>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</si>
  <si>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</si>
  <si>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</si>
  <si>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</si>
  <si>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</si>
  <si>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</si>
  <si>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</si>
  <si>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</si>
  <si>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</si>
  <si>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</si>
  <si>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</si>
  <si>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</si>
  <si>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</si>
  <si>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</si>
  <si>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</si>
  <si>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</si>
  <si>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</si>
  <si>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</si>
  <si>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</si>
  <si>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</si>
  <si>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</si>
  <si>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</si>
  <si>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</si>
  <si>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</si>
  <si>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</si>
  <si>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</si>
  <si>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</si>
  <si>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</si>
  <si>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</si>
  <si>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</si>
  <si>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</si>
  <si>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</si>
  <si>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</si>
  <si>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</si>
  <si>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</si>
  <si>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</si>
  <si>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</si>
  <si>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</si>
  <si>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</si>
  <si>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</si>
  <si>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</si>
  <si>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</si>
  <si>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</si>
  <si>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</si>
  <si>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</si>
  <si>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</si>
  <si>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</si>
  <si>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</si>
  <si>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</si>
  <si>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</si>
  <si>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</si>
  <si>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</si>
  <si>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</si>
  <si>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</si>
  <si>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</si>
  <si>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</si>
  <si>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</si>
  <si>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</si>
  <si>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</si>
  <si>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</si>
  <si>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</si>
  <si>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</si>
  <si>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</si>
  <si>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</si>
  <si>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</si>
  <si>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</si>
  <si>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</si>
  <si>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</si>
  <si>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</si>
  <si>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</si>
  <si>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</si>
  <si>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</si>
  <si>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</si>
  <si>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</si>
  <si>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</si>
  <si>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</si>
  <si>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</si>
  <si>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</si>
  <si>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</si>
  <si>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</si>
  <si>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</si>
  <si>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</si>
  <si>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</si>
  <si>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</si>
  <si>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</si>
  <si>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</si>
  <si>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</si>
  <si>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</si>
  <si>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</si>
  <si>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</si>
  <si>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</si>
  <si>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</si>
  <si>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</si>
  <si>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</si>
  <si>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</si>
  <si>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</si>
  <si>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</si>
  <si>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</si>
  <si>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</si>
  <si>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</si>
  <si>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</si>
  <si>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</si>
  <si>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</si>
  <si>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</si>
  <si>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</si>
  <si>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</si>
  <si>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</si>
  <si>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</si>
  <si>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</si>
  <si>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</si>
  <si>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</si>
  <si>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</si>
  <si>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</si>
  <si>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</si>
  <si>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</si>
  <si>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</si>
  <si>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</si>
  <si>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</si>
  <si>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</si>
  <si>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</si>
  <si>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</si>
  <si>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</si>
  <si>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</si>
  <si>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</si>
  <si>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</si>
  <si>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</si>
  <si>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</si>
  <si>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</si>
  <si>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</si>
  <si>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</si>
  <si>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</si>
  <si>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</si>
  <si>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</si>
  <si>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</si>
  <si>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</si>
  <si>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</si>
  <si>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</si>
  <si>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</si>
  <si>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</si>
  <si>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</si>
  <si>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</si>
  <si>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</si>
  <si>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</si>
  <si>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</si>
  <si>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</si>
  <si>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</si>
  <si>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</si>
  <si>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</si>
  <si>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</si>
  <si>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</si>
  <si>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</si>
  <si>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</si>
  <si>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</si>
  <si>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</si>
  <si>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</si>
  <si>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</si>
  <si>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</si>
  <si>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</si>
  <si>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</si>
  <si>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</si>
  <si>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</si>
  <si>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</si>
  <si>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</si>
  <si>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</si>
  <si>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</si>
  <si>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</si>
  <si>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</si>
  <si>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</si>
  <si>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</si>
  <si>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</si>
  <si>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</si>
  <si>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</si>
  <si>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</si>
  <si>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</si>
  <si>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</si>
  <si>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</si>
  <si>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</si>
  <si>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</si>
  <si>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</si>
  <si>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</si>
  <si>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</si>
  <si>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</si>
  <si>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</si>
  <si>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</si>
  <si>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</si>
  <si>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</si>
  <si>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</si>
  <si>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</si>
  <si>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</si>
  <si>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</si>
  <si>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</si>
  <si>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</si>
  <si>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</si>
  <si>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</si>
  <si>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</si>
  <si>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</si>
  <si>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</si>
  <si>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</si>
  <si>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</si>
  <si>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</si>
  <si>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</si>
  <si>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</si>
  <si>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</si>
  <si>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</si>
  <si>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</si>
  <si>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</si>
  <si>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</si>
  <si>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</si>
  <si>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</si>
  <si>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</si>
  <si>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</si>
  <si>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</si>
  <si>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</si>
  <si>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</si>
  <si>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</si>
  <si>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</si>
  <si>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</si>
  <si>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</si>
  <si>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</si>
  <si>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</si>
  <si>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</si>
  <si>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</si>
  <si>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</si>
  <si>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</si>
  <si>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</si>
  <si>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</si>
  <si>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</si>
  <si>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</si>
  <si>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</si>
  <si>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</si>
  <si>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</si>
  <si>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</si>
  <si>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</si>
  <si>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</si>
  <si>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</si>
  <si>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</si>
  <si>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</si>
  <si>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</si>
  <si>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</si>
  <si>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</si>
  <si>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</si>
  <si>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</si>
  <si>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</si>
  <si>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</si>
  <si>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</si>
  <si>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</si>
  <si>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</si>
  <si>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</si>
  <si>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</si>
  <si>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</si>
  <si>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</si>
  <si>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</si>
  <si>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</si>
  <si>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</si>
  <si>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</si>
  <si>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</si>
  <si>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</si>
  <si>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</si>
  <si>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</si>
  <si>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</si>
  <si>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</si>
  <si>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</si>
  <si>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</si>
  <si>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</si>
  <si>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</si>
  <si>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</si>
  <si>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</si>
  <si>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</si>
  <si>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</si>
  <si>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</si>
  <si>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</si>
  <si>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</si>
  <si>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</si>
  <si>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</si>
  <si>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</si>
  <si>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</si>
  <si>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</si>
  <si>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</si>
  <si>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</si>
  <si>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</si>
  <si>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</si>
  <si>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</si>
  <si>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</si>
  <si>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</si>
  <si>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</si>
  <si>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</si>
  <si>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</si>
  <si>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</si>
  <si>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</si>
  <si>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</si>
  <si>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</si>
  <si>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</si>
  <si>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</si>
  <si>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</si>
  <si>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</si>
  <si>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</si>
  <si>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</si>
  <si>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</si>
  <si>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</si>
  <si>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</si>
  <si>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</si>
  <si>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</si>
  <si>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</si>
  <si>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</si>
  <si>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</si>
  <si>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</si>
  <si>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</si>
  <si>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</si>
  <si>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</si>
  <si>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</si>
  <si>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</si>
  <si>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</si>
  <si>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</si>
  <si>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</si>
  <si>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</si>
  <si>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</si>
  <si>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</si>
  <si>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</si>
  <si>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</si>
  <si>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</si>
  <si>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</si>
  <si>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</si>
  <si>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</si>
  <si>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</si>
  <si>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</si>
  <si>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</si>
  <si>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</si>
  <si>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</si>
  <si>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</si>
  <si>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</si>
  <si>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</si>
  <si>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</si>
  <si>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</si>
  <si>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</si>
  <si>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</si>
  <si>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</si>
  <si>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</si>
  <si>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</si>
  <si>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</si>
  <si>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</si>
  <si>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</si>
  <si>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</si>
  <si>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</si>
  <si>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</si>
  <si>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</si>
  <si>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</si>
  <si>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</si>
  <si>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</si>
  <si>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</si>
  <si>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</si>
  <si>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</si>
  <si>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</si>
  <si>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</si>
  <si>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</si>
  <si>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</si>
  <si>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</si>
  <si>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</si>
  <si>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</si>
  <si>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</si>
  <si>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</si>
  <si>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</si>
  <si>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</si>
  <si>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</si>
  <si>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</si>
  <si>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</si>
  <si>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</si>
  <si>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</si>
  <si>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</si>
  <si>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</si>
  <si>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</si>
  <si>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</si>
  <si>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</si>
  <si>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</si>
  <si>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</si>
  <si>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</si>
  <si>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</si>
  <si>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</si>
  <si>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</si>
  <si>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</si>
  <si>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</si>
  <si>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</si>
  <si>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</si>
  <si>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</si>
  <si>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</si>
  <si>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</si>
  <si>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</si>
  <si>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</si>
  <si>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</si>
  <si>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</si>
  <si>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</si>
  <si>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</si>
  <si>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</si>
  <si>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</si>
  <si>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</si>
  <si>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</si>
  <si>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</si>
  <si>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</si>
  <si>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</si>
  <si>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</si>
  <si>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</si>
  <si>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</si>
  <si>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</si>
  <si>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</si>
  <si>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</si>
  <si>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</si>
  <si>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</si>
  <si>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</si>
  <si>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</si>
  <si>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</si>
  <si>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</si>
  <si>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</si>
  <si>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</si>
  <si>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</si>
  <si>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</si>
  <si>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</si>
  <si>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</si>
  <si>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</si>
  <si>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</si>
  <si>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</si>
  <si>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</si>
  <si>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</si>
  <si>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</si>
  <si>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</si>
  <si>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</si>
  <si>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</si>
  <si>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</si>
  <si>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</si>
  <si>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</si>
  <si>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</si>
  <si>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</si>
  <si>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</si>
  <si>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</si>
  <si>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</si>
  <si>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</si>
  <si>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</si>
  <si>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</si>
  <si>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</si>
  <si>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</si>
  <si>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</si>
  <si>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</si>
  <si>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</si>
  <si>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</si>
  <si>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</si>
  <si>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</si>
  <si>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</si>
  <si>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</si>
  <si>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</si>
  <si>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</si>
  <si>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</si>
  <si>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</si>
  <si>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</si>
  <si>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</si>
  <si>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</si>
  <si>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</si>
  <si>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</si>
  <si>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</si>
  <si>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</si>
  <si>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</si>
  <si>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</si>
  <si>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</si>
  <si>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</si>
  <si>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</si>
  <si>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</si>
  <si>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</si>
  <si>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</si>
  <si>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</si>
  <si>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</si>
  <si>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</si>
  <si>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</si>
  <si>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</si>
  <si>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</si>
  <si>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</si>
  <si>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</si>
  <si>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</si>
  <si>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</si>
  <si>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</si>
  <si>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</si>
  <si>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</si>
  <si>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</si>
  <si>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</si>
  <si>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</si>
  <si>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</si>
  <si>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</si>
  <si>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</si>
  <si>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</si>
  <si>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</si>
  <si>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</si>
  <si>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</si>
  <si>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</si>
  <si>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</si>
  <si>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</si>
  <si>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</si>
  <si>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</si>
  <si>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</si>
  <si>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</si>
  <si>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</si>
  <si>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</si>
  <si>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</si>
  <si>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</si>
  <si>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</si>
  <si>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</si>
  <si>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</si>
  <si>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</si>
  <si>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</si>
  <si>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</si>
  <si>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</si>
  <si>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</si>
  <si>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</si>
  <si>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</si>
  <si>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</si>
  <si>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</si>
  <si>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</si>
  <si>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</si>
  <si>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</si>
  <si>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</si>
  <si>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</si>
  <si>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</si>
  <si>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</si>
  <si>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</si>
  <si>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</si>
  <si>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</si>
  <si>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</si>
  <si>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</si>
  <si>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</si>
  <si>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</si>
  <si>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</si>
  <si>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</si>
  <si>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</si>
  <si>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</si>
  <si>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</si>
  <si>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</si>
  <si>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</si>
  <si>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</si>
  <si>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</si>
  <si>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</si>
  <si>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</si>
  <si>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</si>
  <si>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</si>
  <si>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</si>
  <si>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</si>
  <si>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</si>
  <si>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</si>
  <si>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</si>
  <si>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</si>
  <si>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</si>
  <si>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</si>
  <si>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</si>
  <si>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</si>
  <si>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</si>
  <si>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</si>
  <si>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</si>
  <si>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</si>
  <si>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</si>
  <si>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</si>
  <si>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</si>
  <si>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</si>
  <si>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</si>
  <si>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</si>
  <si>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</si>
  <si>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</si>
  <si>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</si>
  <si>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</si>
  <si>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</si>
  <si>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</si>
  <si>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</si>
  <si>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</si>
  <si>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</si>
  <si>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</si>
  <si>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</si>
  <si>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</si>
  <si>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</si>
  <si>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</si>
  <si>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</si>
  <si>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</si>
  <si>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</si>
  <si>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</si>
  <si>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</si>
  <si>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</si>
  <si>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</si>
  <si>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</si>
  <si>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</si>
  <si>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</si>
  <si>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</si>
  <si>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</si>
  <si>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</si>
  <si>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</si>
  <si>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</si>
  <si>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</si>
  <si>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</si>
  <si>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</si>
  <si>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</si>
  <si>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</si>
  <si>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</si>
  <si>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</si>
  <si>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</si>
  <si>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</si>
  <si>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</si>
  <si>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</si>
  <si>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</si>
  <si>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</si>
  <si>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</si>
  <si>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</si>
  <si>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</si>
  <si>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</si>
  <si>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</si>
  <si>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</si>
  <si>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</si>
  <si>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</si>
  <si>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</si>
  <si>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</si>
  <si>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</si>
  <si>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</si>
  <si>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</si>
  <si>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</si>
  <si>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</si>
  <si>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</si>
  <si>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</si>
  <si>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</si>
  <si>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</si>
  <si>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</si>
  <si>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</si>
  <si>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</si>
  <si>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</si>
  <si>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</si>
  <si>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</si>
  <si>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</si>
  <si>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</si>
  <si>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</si>
  <si>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</si>
  <si>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</si>
  <si>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</si>
  <si>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</si>
  <si>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</si>
  <si>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</si>
  <si>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</si>
  <si>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</si>
  <si>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</si>
  <si>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</si>
  <si>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</si>
  <si>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</si>
  <si>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</si>
  <si>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</si>
  <si>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</si>
  <si>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</si>
  <si>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</si>
  <si>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</si>
  <si>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</si>
  <si>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</si>
  <si>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</si>
  <si>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</si>
  <si>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</si>
  <si>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</si>
  <si>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</si>
  <si>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</si>
  <si>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</si>
  <si>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</si>
  <si>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</si>
  <si>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</si>
  <si>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</si>
  <si>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</si>
  <si>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</si>
  <si>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</si>
  <si>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</si>
  <si>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</si>
  <si>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</si>
  <si>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</si>
  <si>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</si>
  <si>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</si>
  <si>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</si>
  <si>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</si>
  <si>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</si>
  <si>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</si>
  <si>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</si>
  <si>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</si>
  <si>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</si>
  <si>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</si>
  <si>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</si>
  <si>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</si>
  <si>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</si>
  <si>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</si>
  <si>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</si>
  <si>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</si>
  <si>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</si>
  <si>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</si>
  <si>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</si>
  <si>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</si>
  <si>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</si>
  <si>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</si>
  <si>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</si>
  <si>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</si>
  <si>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</si>
  <si>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</si>
  <si>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</si>
  <si>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</si>
  <si>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</si>
  <si>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</si>
  <si>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</si>
  <si>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</si>
  <si>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</si>
  <si>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</si>
  <si>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</si>
  <si>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</si>
  <si>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</si>
  <si>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</si>
  <si>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</si>
  <si>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</si>
  <si>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</si>
  <si>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</si>
  <si>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</si>
  <si>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</si>
  <si>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</si>
  <si>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</si>
  <si>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</si>
  <si>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</si>
  <si>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</si>
  <si>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</si>
  <si>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</si>
  <si>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</si>
  <si>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</si>
  <si>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</si>
  <si>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</si>
  <si>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</si>
  <si>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</si>
  <si>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</si>
  <si>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</si>
  <si>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</si>
  <si>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</si>
  <si>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</si>
  <si>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</si>
  <si>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</si>
  <si>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</si>
  <si>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</si>
  <si>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</si>
  <si>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</si>
  <si>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</si>
  <si>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</si>
  <si>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</si>
  <si>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</si>
  <si>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</si>
  <si>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</si>
  <si>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</si>
  <si>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</si>
  <si>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</si>
  <si>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</si>
  <si>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</si>
  <si>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</si>
  <si>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</si>
  <si>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</si>
  <si>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</si>
  <si>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</si>
  <si>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</si>
  <si>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</si>
  <si>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</si>
  <si>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</si>
  <si>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</si>
  <si>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</si>
  <si>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</si>
  <si>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</si>
  <si>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</si>
  <si>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</si>
  <si>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</si>
  <si>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</si>
  <si>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</si>
  <si>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</si>
  <si>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</si>
  <si>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</si>
  <si>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</si>
  <si>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</si>
  <si>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</si>
  <si>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</si>
  <si>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</si>
  <si>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</si>
  <si>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</si>
  <si>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</si>
  <si>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</si>
  <si>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</si>
  <si>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</si>
  <si>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</si>
  <si>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</si>
  <si>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</si>
  <si>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</si>
  <si>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</si>
  <si>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</si>
  <si>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</si>
  <si>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</si>
  <si>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</si>
  <si>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</si>
  <si>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</si>
  <si>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</si>
  <si>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</si>
  <si>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</si>
  <si>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</si>
  <si>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</si>
  <si>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</si>
  <si>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</si>
  <si>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</si>
  <si>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</si>
  <si>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</si>
  <si>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</si>
  <si>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</si>
  <si>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</si>
  <si>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</si>
  <si>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</si>
  <si>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</si>
  <si>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</si>
  <si>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</si>
  <si>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</si>
  <si>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</si>
  <si>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</si>
  <si>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</si>
  <si>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</si>
  <si>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</si>
  <si>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</si>
  <si>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</si>
  <si>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</si>
  <si>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</si>
  <si>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</si>
  <si>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</si>
  <si>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</si>
  <si>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</si>
  <si>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</si>
  <si>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</si>
  <si>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</si>
  <si>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</si>
  <si>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</si>
  <si>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</si>
  <si>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</si>
  <si>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</si>
  <si>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</si>
  <si>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</si>
  <si>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</si>
  <si>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</si>
  <si>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</si>
  <si>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</si>
  <si>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</si>
  <si>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</si>
  <si>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</si>
  <si>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</si>
  <si>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</si>
  <si>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</si>
  <si>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</si>
  <si>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</si>
  <si>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</si>
  <si>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</si>
  <si>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</si>
  <si>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</si>
  <si>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</si>
  <si>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</si>
  <si>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</si>
  <si>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</si>
  <si>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</si>
  <si>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</si>
  <si>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</si>
  <si>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</si>
  <si>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</si>
  <si>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</si>
  <si>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</si>
  <si>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</si>
  <si>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</si>
  <si>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</si>
  <si>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</si>
  <si>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</si>
  <si>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</si>
  <si>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</si>
  <si>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</si>
  <si>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</si>
  <si>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</si>
  <si>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</si>
  <si>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</si>
  <si>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</si>
  <si>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</si>
  <si>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</si>
  <si>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</si>
  <si>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</si>
  <si>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</si>
  <si>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</si>
  <si>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</si>
  <si>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</si>
  <si>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</si>
  <si>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</si>
  <si>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</si>
  <si>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</si>
  <si>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</si>
  <si>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</si>
  <si>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</si>
  <si>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</si>
  <si>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</si>
  <si>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</si>
  <si>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</si>
  <si>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</si>
  <si>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</si>
  <si>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</si>
  <si>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</si>
  <si>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</si>
  <si>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</si>
  <si>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</si>
  <si>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</si>
  <si>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</si>
  <si>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</si>
  <si>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</si>
  <si>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</si>
  <si>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</si>
  <si>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</si>
  <si>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</si>
  <si>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</si>
  <si>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</si>
  <si>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</si>
  <si>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</si>
  <si>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</si>
  <si>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</si>
  <si>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</si>
  <si>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</si>
  <si>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</si>
  <si>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</si>
  <si>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</si>
  <si>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</si>
  <si>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</si>
  <si>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</si>
  <si>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</si>
  <si>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</si>
  <si>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</si>
  <si>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</si>
  <si>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</si>
  <si>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</si>
  <si>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</si>
  <si>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</si>
  <si>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</si>
  <si>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</si>
  <si>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</si>
  <si>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</si>
  <si>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</si>
  <si>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</si>
  <si>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</si>
  <si>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</si>
  <si>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</si>
  <si>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</si>
  <si>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</si>
  <si>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</si>
  <si>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</si>
  <si>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</si>
  <si>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</si>
  <si>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</si>
  <si>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</si>
  <si>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</si>
  <si>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</si>
  <si>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</si>
  <si>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</si>
  <si>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</si>
  <si>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</si>
  <si>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</si>
  <si>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</si>
  <si>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</si>
  <si>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</si>
  <si>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</si>
  <si>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</si>
  <si>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</si>
  <si>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</si>
  <si>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</si>
  <si>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</si>
  <si>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</si>
  <si>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</si>
  <si>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</si>
  <si>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</si>
  <si>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</si>
  <si>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</si>
  <si>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</si>
  <si>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</si>
  <si>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</si>
  <si>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</si>
  <si>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</si>
  <si>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</si>
  <si>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</si>
  <si>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</si>
  <si>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</si>
  <si>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</si>
  <si>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</si>
  <si>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</si>
  <si>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</si>
  <si>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</si>
  <si>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</si>
  <si>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</si>
  <si>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</si>
  <si>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</si>
  <si>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</si>
  <si>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</si>
  <si>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</si>
  <si>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</si>
  <si>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</si>
  <si>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</si>
  <si>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</si>
  <si>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</si>
  <si>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</si>
  <si>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</si>
  <si>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</si>
  <si>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</si>
  <si>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</si>
  <si>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</si>
  <si>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</si>
  <si>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</si>
  <si>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</si>
  <si>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</si>
  <si>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</si>
  <si>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</si>
  <si>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</si>
  <si>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</si>
  <si>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</si>
  <si>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</si>
  <si>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</si>
  <si>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</si>
  <si>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</si>
  <si>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</si>
  <si>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</si>
  <si>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</si>
  <si>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</si>
  <si>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</si>
  <si>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</si>
  <si>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</si>
  <si>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</si>
  <si>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</si>
  <si>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</si>
  <si>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</si>
  <si>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</si>
  <si>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</si>
  <si>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</si>
  <si>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</si>
  <si>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</si>
  <si>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</si>
  <si>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</si>
  <si>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</si>
  <si>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</si>
  <si>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</si>
  <si>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</si>
  <si>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</si>
  <si>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</si>
  <si>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</si>
  <si>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</si>
  <si>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</si>
  <si>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</si>
  <si>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</si>
  <si>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</si>
  <si>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</si>
  <si>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</si>
  <si>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</si>
  <si>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</si>
  <si>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</si>
  <si>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</si>
  <si>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</si>
  <si>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</si>
  <si>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</si>
  <si>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</si>
  <si>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</si>
  <si>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</si>
  <si>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</si>
  <si>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</si>
  <si>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</si>
  <si>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</si>
  <si>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</si>
  <si>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</si>
  <si>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</si>
  <si>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</si>
  <si>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</si>
  <si>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</si>
  <si>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</si>
  <si>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</si>
  <si>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</si>
  <si>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</si>
  <si>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</si>
  <si>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</si>
  <si>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</si>
  <si>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</si>
  <si>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</si>
  <si>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</si>
  <si>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</si>
  <si>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</si>
  <si>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</si>
  <si>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</si>
  <si>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</si>
  <si>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</si>
  <si>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</si>
  <si>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</si>
  <si>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</si>
  <si>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</si>
  <si>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</si>
  <si>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</si>
  <si>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</si>
  <si>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</si>
  <si>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</si>
  <si>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</si>
  <si>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</si>
  <si>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</si>
  <si>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</si>
  <si>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</si>
  <si>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</si>
  <si>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</si>
  <si>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</si>
  <si>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</si>
  <si>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</si>
  <si>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</si>
  <si>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</si>
  <si>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</si>
  <si>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</si>
  <si>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</si>
  <si>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</si>
  <si>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</si>
  <si>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</si>
  <si>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</si>
  <si>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</si>
  <si>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</si>
  <si>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</si>
  <si>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</si>
  <si>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</si>
  <si>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</si>
  <si>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</si>
  <si>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</si>
  <si>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</si>
  <si>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</si>
  <si>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</si>
  <si>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</si>
  <si>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</si>
  <si>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</si>
  <si>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</si>
  <si>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</si>
  <si>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</si>
  <si>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</si>
  <si>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</si>
  <si>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</si>
  <si>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</si>
  <si>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</si>
  <si>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</si>
  <si>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</si>
  <si>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</si>
  <si>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</si>
  <si>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</si>
  <si>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</si>
  <si>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</si>
  <si>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</si>
  <si>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</si>
  <si>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</si>
  <si>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</si>
  <si>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</si>
  <si>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</si>
  <si>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</si>
  <si>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</si>
  <si>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</si>
  <si>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</si>
  <si>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</si>
  <si>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</si>
  <si>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</si>
  <si>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</si>
  <si>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</si>
  <si>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</si>
  <si>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</si>
  <si>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</si>
  <si>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</si>
  <si>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</si>
  <si>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</si>
  <si>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</si>
  <si>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</si>
  <si>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</si>
  <si>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</si>
  <si>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</si>
  <si>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</si>
  <si>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</si>
  <si>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</si>
  <si>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</si>
  <si>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</si>
  <si>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</si>
  <si>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</si>
  <si>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</si>
  <si>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</si>
  <si>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</si>
  <si>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</si>
  <si>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</si>
  <si>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</si>
  <si>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</si>
  <si>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</si>
  <si>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</si>
  <si>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</si>
  <si>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</si>
  <si>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</si>
  <si>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</si>
  <si>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</si>
  <si>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</si>
  <si>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</si>
  <si>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</si>
  <si>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</si>
  <si>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</si>
  <si>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</si>
  <si>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</si>
  <si>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</si>
  <si>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</si>
  <si>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</si>
  <si>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</si>
  <si>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</si>
  <si>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</si>
  <si>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</si>
  <si>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</si>
  <si>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</si>
  <si>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</si>
  <si>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</si>
  <si>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</si>
  <si>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</si>
  <si>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</si>
  <si>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</si>
  <si>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</si>
  <si>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</si>
  <si>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</si>
  <si>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</si>
  <si>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</si>
  <si>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</si>
  <si>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</si>
  <si>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</si>
  <si>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</si>
  <si>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</si>
  <si>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</si>
  <si>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</si>
  <si>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</si>
  <si>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</si>
  <si>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</si>
  <si>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</si>
  <si>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</si>
  <si>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</si>
  <si>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</si>
  <si>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</si>
  <si>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</si>
  <si>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</si>
  <si>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</si>
  <si>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</si>
  <si>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</si>
  <si>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</si>
  <si>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</si>
  <si>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</si>
  <si>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</si>
  <si>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</si>
  <si>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</si>
  <si>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</si>
  <si>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</si>
  <si>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</si>
  <si>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</si>
  <si>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</si>
  <si>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</si>
  <si>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</si>
  <si>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</si>
  <si>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</si>
  <si>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</si>
  <si>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</si>
  <si>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</si>
  <si>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</si>
  <si>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</si>
  <si>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</si>
  <si>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</si>
  <si>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</si>
  <si>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</si>
  <si>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</si>
  <si>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</si>
  <si>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</si>
  <si>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</si>
  <si>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</si>
  <si>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</si>
  <si>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</si>
  <si>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</si>
  <si>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</si>
  <si>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</si>
  <si>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</si>
  <si>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</si>
  <si>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</si>
  <si>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</si>
  <si>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</si>
  <si>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</si>
  <si>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</si>
  <si>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</si>
  <si>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</si>
  <si>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</si>
  <si>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</si>
  <si>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</si>
  <si>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</si>
  <si>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</si>
  <si>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</si>
  <si>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</si>
  <si>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</si>
  <si>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</si>
  <si>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</si>
  <si>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</si>
  <si>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</si>
  <si>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</si>
  <si>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</si>
  <si>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</si>
  <si>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</si>
  <si>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</si>
  <si>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</si>
  <si>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</si>
  <si>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</si>
  <si>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</si>
  <si>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</si>
  <si>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</si>
  <si>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</si>
  <si>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</si>
  <si>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</si>
  <si>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</si>
  <si>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</si>
  <si>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</si>
  <si>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</si>
  <si>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</si>
  <si>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</si>
  <si>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</si>
  <si>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</si>
  <si>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</si>
  <si>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</si>
  <si>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</si>
  <si>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</si>
  <si>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</si>
  <si>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</si>
  <si>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</si>
  <si>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</si>
  <si>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</si>
  <si>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</si>
  <si>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</si>
  <si>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</si>
  <si>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</si>
  <si>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</si>
  <si>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</si>
  <si>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</si>
  <si>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</si>
  <si>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</si>
  <si>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</si>
  <si>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</si>
  <si>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</si>
  <si>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</si>
  <si>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</si>
  <si>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</si>
  <si>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</si>
  <si>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</si>
  <si>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</si>
  <si>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</si>
  <si>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</si>
  <si>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</si>
  <si>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</si>
  <si>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</si>
  <si>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</si>
  <si>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</si>
  <si>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</si>
  <si>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</si>
  <si>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</si>
  <si>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</si>
  <si>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</si>
  <si>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</si>
  <si>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</si>
  <si>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</si>
  <si>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</si>
  <si>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</si>
  <si>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</si>
  <si>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</si>
  <si>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</si>
  <si>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</si>
  <si>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</si>
  <si>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</si>
  <si>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</si>
  <si>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</si>
  <si>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</si>
  <si>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</si>
  <si>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</si>
  <si>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</si>
  <si>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</si>
  <si>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</si>
  <si>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</si>
  <si>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</si>
  <si>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</si>
  <si>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</si>
  <si>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</si>
  <si>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</si>
  <si>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</si>
  <si>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</si>
  <si>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</si>
  <si>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</si>
  <si>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</si>
  <si>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</si>
  <si>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</si>
  <si>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</si>
  <si>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</si>
  <si>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</si>
  <si>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</si>
  <si>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</si>
  <si>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</si>
  <si>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</si>
  <si>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</si>
  <si>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</si>
  <si>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</si>
  <si>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</si>
  <si>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</si>
  <si>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</si>
  <si>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</si>
  <si>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</si>
  <si>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</si>
  <si>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</si>
  <si>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</si>
  <si>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</si>
  <si>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</si>
  <si>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</si>
  <si>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</si>
  <si>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</si>
  <si>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</si>
  <si>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</si>
  <si>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</si>
  <si>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</si>
  <si>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</si>
  <si>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</si>
  <si>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</si>
  <si>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</si>
  <si>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</si>
  <si>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</si>
  <si>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</si>
  <si>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</si>
  <si>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</si>
  <si>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</si>
  <si>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</si>
  <si>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</si>
  <si>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</si>
  <si>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</si>
  <si>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</si>
  <si>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</si>
  <si>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</si>
  <si>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</si>
  <si>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</si>
  <si>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</si>
  <si>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</si>
  <si>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</si>
  <si>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</si>
  <si>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</si>
  <si>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</si>
  <si>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</si>
  <si>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</si>
  <si>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</si>
  <si>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</si>
  <si>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</si>
  <si>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</si>
  <si>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</si>
  <si>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</si>
  <si>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</si>
  <si>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</si>
  <si>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</si>
  <si>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</si>
  <si>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</si>
  <si>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</si>
  <si>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</si>
  <si>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</si>
  <si>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</si>
  <si>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</si>
  <si>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</si>
  <si>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</si>
  <si>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</si>
  <si>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</si>
  <si>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</si>
  <si>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</si>
  <si>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</si>
  <si>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</si>
  <si>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</si>
  <si>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</si>
  <si>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</si>
  <si>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</si>
  <si>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</si>
  <si>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</si>
  <si>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</si>
  <si>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</si>
  <si>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</si>
  <si>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</si>
  <si>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</si>
  <si>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</si>
  <si>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</si>
  <si>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</si>
  <si>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</si>
  <si>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</si>
  <si>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</si>
  <si>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</si>
  <si>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</si>
  <si>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</si>
  <si>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</si>
  <si>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</si>
  <si>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</si>
  <si>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</si>
  <si>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</si>
  <si>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</si>
  <si>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</si>
  <si>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</si>
  <si>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</si>
  <si>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</si>
  <si>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</si>
  <si>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</si>
  <si>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</si>
  <si>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</si>
  <si>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</si>
  <si>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</si>
  <si>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</si>
  <si>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</si>
  <si>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</si>
  <si>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</si>
  <si>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</si>
  <si>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</si>
  <si>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</si>
  <si>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</si>
  <si>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</si>
  <si>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</si>
  <si>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</si>
  <si>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</si>
  <si>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</si>
  <si>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</si>
  <si>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</si>
  <si>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</si>
  <si>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</si>
  <si>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</si>
  <si>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</si>
  <si>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</si>
  <si>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</si>
  <si>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</si>
  <si>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</si>
  <si>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</si>
  <si>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</si>
  <si>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</si>
  <si>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</si>
  <si>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</si>
  <si>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</si>
  <si>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</si>
  <si>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</si>
  <si>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</si>
  <si>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</si>
  <si>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</si>
  <si>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</si>
  <si>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</si>
  <si>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</si>
  <si>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</si>
  <si>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</si>
  <si>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</si>
  <si>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</si>
  <si>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</si>
  <si>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</si>
  <si>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</si>
  <si>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</si>
  <si>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</si>
  <si>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</si>
  <si>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</si>
  <si>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</si>
  <si>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</si>
  <si>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</si>
  <si>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</si>
  <si>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</si>
  <si>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</si>
  <si>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</si>
  <si>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</si>
  <si>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</si>
  <si>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</si>
  <si>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</si>
  <si>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</si>
  <si>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</si>
  <si>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</si>
  <si>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</si>
  <si>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</si>
  <si>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</si>
  <si>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</si>
  <si>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</si>
  <si>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</si>
  <si>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</si>
  <si>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</si>
  <si>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</si>
  <si>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</si>
  <si>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</si>
  <si>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</si>
  <si>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</si>
  <si>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</si>
  <si>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</si>
  <si>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</si>
  <si>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</si>
  <si>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</si>
  <si>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</si>
  <si>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</si>
  <si>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</si>
  <si>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</si>
  <si>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</si>
  <si>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</si>
  <si>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</si>
  <si>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</si>
  <si>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</si>
  <si>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</si>
  <si>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</si>
  <si>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</si>
  <si>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</si>
  <si>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</si>
  <si>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</si>
  <si>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</si>
  <si>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</si>
  <si>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</si>
  <si>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</si>
  <si>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</si>
  <si>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</si>
  <si>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</si>
  <si>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</si>
  <si>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</si>
  <si>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</si>
  <si>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</si>
  <si>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</si>
  <si>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</si>
  <si>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</si>
  <si>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</si>
  <si>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</si>
  <si>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</si>
  <si>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</si>
  <si>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</si>
  <si>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</si>
  <si>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</si>
  <si>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</si>
  <si>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</si>
  <si>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</si>
  <si>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</si>
  <si>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</si>
  <si>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</si>
  <si>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</si>
  <si>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</si>
  <si>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</si>
  <si>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</si>
  <si>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</si>
  <si>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</si>
  <si>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</si>
  <si>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</si>
  <si>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</si>
  <si>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</si>
  <si>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</si>
  <si>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</si>
  <si>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</si>
  <si>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</si>
  <si>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</si>
  <si>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</si>
  <si>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</si>
  <si>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</si>
  <si>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</si>
  <si>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</si>
  <si>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</si>
  <si>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</si>
  <si>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</si>
  <si>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</si>
  <si>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</si>
  <si>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</si>
  <si>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</si>
  <si>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</si>
  <si>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</si>
  <si>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</si>
  <si>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</si>
  <si>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</si>
  <si>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</si>
  <si>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</si>
  <si>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</si>
  <si>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</si>
  <si>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</si>
  <si>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</si>
  <si>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</si>
  <si>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</si>
  <si>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</si>
  <si>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</si>
  <si>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</si>
  <si>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</si>
  <si>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</si>
  <si>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</si>
  <si>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</si>
  <si>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</si>
  <si>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</si>
  <si>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</si>
  <si>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</si>
  <si>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</si>
  <si>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</si>
  <si>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</si>
  <si>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</si>
  <si>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</si>
  <si>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</si>
  <si>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</si>
  <si>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</si>
  <si>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</si>
  <si>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</si>
  <si>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</si>
  <si>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</si>
  <si>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</si>
  <si>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</si>
  <si>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</si>
  <si>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</si>
  <si>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</si>
  <si>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</si>
  <si>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</si>
  <si>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</si>
  <si>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</si>
  <si>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</si>
  <si>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</si>
  <si>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</si>
  <si>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</si>
  <si>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</si>
  <si>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</si>
  <si>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</si>
  <si>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</si>
  <si>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</si>
  <si>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</si>
  <si>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</si>
  <si>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</si>
  <si>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</si>
  <si>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</si>
  <si>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</si>
  <si>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</si>
  <si>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</si>
  <si>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</si>
  <si>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</si>
  <si>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</si>
  <si>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</si>
  <si>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</si>
  <si>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</si>
  <si>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</si>
  <si>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</si>
  <si>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</si>
  <si>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</si>
  <si>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</si>
  <si>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</si>
  <si>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</si>
  <si>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</si>
  <si>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</si>
  <si>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</si>
  <si>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</si>
  <si>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</si>
  <si>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</si>
  <si>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</si>
  <si>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</si>
  <si>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</si>
  <si>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</si>
  <si>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</si>
  <si>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</si>
  <si>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</si>
  <si>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</si>
  <si>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</si>
  <si>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</si>
  <si>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</si>
  <si>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</si>
  <si>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</si>
  <si>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</si>
  <si>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</si>
  <si>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</si>
  <si>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</si>
  <si>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</si>
  <si>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</si>
  <si>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</si>
  <si>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</si>
  <si>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</si>
  <si>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</si>
  <si>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</si>
  <si>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</si>
  <si>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</si>
  <si>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</si>
  <si>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</si>
  <si>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</si>
  <si>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</si>
  <si>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</si>
  <si>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</si>
  <si>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</si>
  <si>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</si>
  <si>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</si>
  <si>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</si>
  <si>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</si>
  <si>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</si>
  <si>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</si>
  <si>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</si>
  <si>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</si>
  <si>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</si>
  <si>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</si>
  <si>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</si>
  <si>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</si>
  <si>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</si>
  <si>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</si>
  <si>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</si>
  <si>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</si>
  <si>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</si>
  <si>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</si>
  <si>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</si>
  <si>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</si>
  <si>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</si>
  <si>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</si>
  <si>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</si>
  <si>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</si>
  <si>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</si>
  <si>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</si>
  <si>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</si>
  <si>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</si>
  <si>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</si>
  <si>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</si>
  <si>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</si>
  <si>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</si>
  <si>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</si>
  <si>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</si>
  <si>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</si>
  <si>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</si>
  <si>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</si>
  <si>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</si>
  <si>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</si>
  <si>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</si>
  <si>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</si>
  <si>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</si>
  <si>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</si>
  <si>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</si>
  <si>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</si>
  <si>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</si>
  <si>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</si>
  <si>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</si>
  <si>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</si>
  <si>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</si>
  <si>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</si>
  <si>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</si>
  <si>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</si>
  <si>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</si>
  <si>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</si>
  <si>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</si>
  <si>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</si>
  <si>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</si>
  <si>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</si>
  <si>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</si>
  <si>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</si>
  <si>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</si>
  <si>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</si>
  <si>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</si>
  <si>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</si>
  <si>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</si>
  <si>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</si>
  <si>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</si>
  <si>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</si>
  <si>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</si>
  <si>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</si>
  <si>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</si>
  <si>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</si>
  <si>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</si>
  <si>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</si>
  <si>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</si>
  <si>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</si>
  <si>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</si>
  <si>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</si>
  <si>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</si>
  <si>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</si>
  <si>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</si>
  <si>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</si>
  <si>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</si>
  <si>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</si>
  <si>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</si>
  <si>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</si>
  <si>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</si>
  <si>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</si>
  <si>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</si>
  <si>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</si>
  <si>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</si>
  <si>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</si>
  <si>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</si>
  <si>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</si>
  <si>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</si>
  <si>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</si>
  <si>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</si>
  <si>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</si>
  <si>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</si>
  <si>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</si>
  <si>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</si>
  <si>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</si>
  <si>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</si>
  <si>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</si>
  <si>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</si>
  <si>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</si>
  <si>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</si>
  <si>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</si>
  <si>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</si>
  <si>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</si>
  <si>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</si>
  <si>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</si>
  <si>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</si>
  <si>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</si>
  <si>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</si>
  <si>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</si>
  <si>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</si>
  <si>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</si>
  <si>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</si>
  <si>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</si>
  <si>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</si>
  <si>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</si>
  <si>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</si>
  <si>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</si>
  <si>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</si>
  <si>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</si>
  <si>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</si>
  <si>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</si>
  <si>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</si>
  <si>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</si>
  <si>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</si>
  <si>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</si>
  <si>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</si>
  <si>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</si>
  <si>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</si>
  <si>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</si>
  <si>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</si>
  <si>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</si>
  <si>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</si>
  <si>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</si>
  <si>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</si>
  <si>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</si>
  <si>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</si>
  <si>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</si>
  <si>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</si>
  <si>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</si>
  <si>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</si>
  <si>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</si>
  <si>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</si>
  <si>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</si>
  <si>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</si>
  <si>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</si>
  <si>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</si>
  <si>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</si>
  <si>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</si>
  <si>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</si>
  <si>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</si>
  <si>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</si>
  <si>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</si>
  <si>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</si>
  <si>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</si>
  <si>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</si>
  <si>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</si>
  <si>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</si>
  <si>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</si>
  <si>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</si>
  <si>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</si>
  <si>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</si>
  <si>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</si>
  <si>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</si>
  <si>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</si>
  <si>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</si>
  <si>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</si>
  <si>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</si>
  <si>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</si>
  <si>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</si>
  <si>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</si>
  <si>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</si>
  <si>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</si>
  <si>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</si>
  <si>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</si>
  <si>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</si>
  <si>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</si>
  <si>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</si>
  <si>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</si>
  <si>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</si>
  <si>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</si>
  <si>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</si>
  <si>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</si>
  <si>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</si>
  <si>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</si>
  <si>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</si>
  <si>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</si>
  <si>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</si>
  <si>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</si>
  <si>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</si>
  <si>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</si>
  <si>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</si>
  <si>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</si>
  <si>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</si>
  <si>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</si>
  <si>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</si>
  <si>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</si>
  <si>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</si>
  <si>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</si>
  <si>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</si>
  <si>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</si>
  <si>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</si>
  <si>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</si>
  <si>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</si>
  <si>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</si>
  <si>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</si>
  <si>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</si>
  <si>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</si>
  <si>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</si>
  <si>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</si>
  <si>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</si>
  <si>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</si>
  <si>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</si>
  <si>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</si>
  <si>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</si>
  <si>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</si>
  <si>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</si>
  <si>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</si>
  <si>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</si>
  <si>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</si>
  <si>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</si>
  <si>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</si>
  <si>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</si>
  <si>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</si>
  <si>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</si>
  <si>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</si>
  <si>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</si>
  <si>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</si>
  <si>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</si>
  <si>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</si>
  <si>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</si>
  <si>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</si>
  <si>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</si>
  <si>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</si>
  <si>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</si>
  <si>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</si>
  <si>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</si>
  <si>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</si>
  <si>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</si>
  <si>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</si>
  <si>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</si>
  <si>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</si>
  <si>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</si>
  <si>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</si>
  <si>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</si>
  <si>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</si>
  <si>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</si>
  <si>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</si>
  <si>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</si>
  <si>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</si>
  <si>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</si>
  <si>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</si>
  <si>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</si>
  <si>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</si>
  <si>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</si>
  <si>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</si>
  <si>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</si>
  <si>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</si>
  <si>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</si>
  <si>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</si>
  <si>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</si>
  <si>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</si>
  <si>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</si>
  <si>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</si>
  <si>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</si>
  <si>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</si>
  <si>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</si>
  <si>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</si>
  <si>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</si>
  <si>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</si>
  <si>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</si>
  <si>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</si>
  <si>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</si>
  <si>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</si>
  <si>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</si>
  <si>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</si>
  <si>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</si>
  <si>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</si>
  <si>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</si>
  <si>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</si>
  <si>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</si>
  <si>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</si>
  <si>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</si>
  <si>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</si>
  <si>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</si>
  <si>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</si>
  <si>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</si>
  <si>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</si>
  <si>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</si>
  <si>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</si>
  <si>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</si>
  <si>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</si>
  <si>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</si>
  <si>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</si>
  <si>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</si>
  <si>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</si>
  <si>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</si>
  <si>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</si>
  <si>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</si>
  <si>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</si>
  <si>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</si>
  <si>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</si>
  <si>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</si>
  <si>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</si>
  <si>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</si>
  <si>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</si>
  <si>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</si>
  <si>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</si>
  <si>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</si>
  <si>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</si>
  <si>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</si>
  <si>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</si>
  <si>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</si>
  <si>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</si>
  <si>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</si>
  <si>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</si>
  <si>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</si>
  <si>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</si>
  <si>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</si>
  <si>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</si>
  <si>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</si>
  <si>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</si>
  <si>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</si>
  <si>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</si>
  <si>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</si>
  <si>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</si>
  <si>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</si>
  <si>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</si>
  <si>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</si>
  <si>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</si>
  <si>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</si>
  <si>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</si>
  <si>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</si>
  <si>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</si>
  <si>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</si>
  <si>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</si>
  <si>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</si>
  <si>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</si>
  <si>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</si>
  <si>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</si>
  <si>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</si>
  <si>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</si>
  <si>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</si>
  <si>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</si>
  <si>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</si>
  <si>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</si>
  <si>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</si>
  <si>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</si>
  <si>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</si>
  <si>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</si>
  <si>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</si>
  <si>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</si>
  <si>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</si>
  <si>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</si>
  <si>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</si>
  <si>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</si>
  <si>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</si>
  <si>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</si>
  <si>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</si>
  <si>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</si>
  <si>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</si>
  <si>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</si>
  <si>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</si>
  <si>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</si>
  <si>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</si>
  <si>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</si>
  <si>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</si>
  <si>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</si>
  <si>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</si>
  <si>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</si>
  <si>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</si>
  <si>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</si>
  <si>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</si>
  <si>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</si>
  <si>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</si>
  <si>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</si>
  <si>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</si>
  <si>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</si>
  <si>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</si>
  <si>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</si>
  <si>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</si>
  <si>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</si>
  <si>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</si>
  <si>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</si>
  <si>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</si>
  <si>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</si>
  <si>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</si>
  <si>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</si>
  <si>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</si>
  <si>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</si>
  <si>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</si>
  <si>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</si>
  <si>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</si>
  <si>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</si>
  <si>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</si>
  <si>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</si>
  <si>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</si>
  <si>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</si>
  <si>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</si>
  <si>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</si>
  <si>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</si>
  <si>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</si>
  <si>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</si>
  <si>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</si>
  <si>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</si>
  <si>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</si>
  <si>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</si>
  <si>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</si>
  <si>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</si>
  <si>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</si>
  <si>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</si>
  <si>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</si>
  <si>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</si>
  <si>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</si>
  <si>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</si>
  <si>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</si>
  <si>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</si>
  <si>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</si>
  <si>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</si>
  <si>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</si>
  <si>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</si>
  <si>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</si>
  <si>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</si>
  <si>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</si>
  <si>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</si>
  <si>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</si>
  <si>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</si>
  <si>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</si>
  <si>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</si>
  <si>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</si>
  <si>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</si>
  <si>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</si>
  <si>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</si>
  <si>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</si>
  <si>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</si>
  <si>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</si>
  <si>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</si>
  <si>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</si>
  <si>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</si>
  <si>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</si>
  <si>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</si>
  <si>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</si>
  <si>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</si>
  <si>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</si>
  <si>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</si>
  <si>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</si>
  <si>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</si>
  <si>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</si>
  <si>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</si>
  <si>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</si>
  <si>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</si>
  <si>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</si>
  <si>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</si>
  <si>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</si>
  <si>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</si>
  <si>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</si>
  <si>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</si>
  <si>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</si>
  <si>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</si>
  <si>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</si>
  <si>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</si>
  <si>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</si>
  <si>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</si>
  <si>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</si>
  <si>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</si>
  <si>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</si>
  <si>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</si>
  <si>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</si>
  <si>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</si>
  <si>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</si>
  <si>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</si>
  <si>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</si>
  <si>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</si>
  <si>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</si>
  <si>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</si>
  <si>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</si>
  <si>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</si>
  <si>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</si>
  <si>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</si>
  <si>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</si>
  <si>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</si>
  <si>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</si>
  <si>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</si>
  <si>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</si>
  <si>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</si>
  <si>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</si>
  <si>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</si>
  <si>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</si>
  <si>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</si>
  <si>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</si>
  <si>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</si>
  <si>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</si>
  <si>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</si>
  <si>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</si>
  <si>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</si>
  <si>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</si>
  <si>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</si>
  <si>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</si>
  <si>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</si>
  <si>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</si>
  <si>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</si>
  <si>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</si>
  <si>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</si>
  <si>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</si>
  <si>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</si>
  <si>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</si>
  <si>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</si>
  <si>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</si>
  <si>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</si>
  <si>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</si>
  <si>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</si>
  <si>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</si>
  <si>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</si>
  <si>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</si>
  <si>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</si>
  <si>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</si>
  <si>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</si>
  <si>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</si>
  <si>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</si>
  <si>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</si>
  <si>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</si>
  <si>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</si>
  <si>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</si>
  <si>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</si>
  <si>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</si>
  <si>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</si>
  <si>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</si>
  <si>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</si>
  <si>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</si>
  <si>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</si>
  <si>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</si>
  <si>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</si>
  <si>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</si>
  <si>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</si>
  <si>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</si>
  <si>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</si>
  <si>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</si>
  <si>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</si>
  <si>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</si>
  <si>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</si>
  <si>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</si>
  <si>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</si>
  <si>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</si>
  <si>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</si>
  <si>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</si>
  <si>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</si>
  <si>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</si>
  <si>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</si>
  <si>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</si>
  <si>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</si>
  <si>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</si>
  <si>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</si>
  <si>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</si>
  <si>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</si>
  <si>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</si>
  <si>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</si>
  <si>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</si>
  <si>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</si>
  <si>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</si>
  <si>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</si>
  <si>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</si>
  <si>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</si>
  <si>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</si>
  <si>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</si>
  <si>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</si>
  <si>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</si>
  <si>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</si>
  <si>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</si>
  <si>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</si>
  <si>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</si>
  <si>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</si>
  <si>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</si>
  <si>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</si>
  <si>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</si>
  <si>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</si>
  <si>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</si>
  <si>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</si>
  <si>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</si>
  <si>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</si>
  <si>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</si>
  <si>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</si>
  <si>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</si>
  <si>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</si>
  <si>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</si>
  <si>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</si>
  <si>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</si>
  <si>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</si>
  <si>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</si>
  <si>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</si>
  <si>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</si>
  <si>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</si>
  <si>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</si>
  <si>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</si>
  <si>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</si>
  <si>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</si>
  <si>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</si>
  <si>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</si>
  <si>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</si>
  <si>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</si>
  <si>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</si>
  <si>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</si>
  <si>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</si>
  <si>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</si>
  <si>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</si>
  <si>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</si>
  <si>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</si>
  <si>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</si>
  <si>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</si>
  <si>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</si>
  <si>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</si>
  <si>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</si>
  <si>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</si>
  <si>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</si>
  <si>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</si>
  <si>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</si>
  <si>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</si>
  <si>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</si>
  <si>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</si>
  <si>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</si>
  <si>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</si>
  <si>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</si>
  <si>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</si>
  <si>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</si>
  <si>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</si>
  <si>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</si>
  <si>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</si>
  <si>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</si>
  <si>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</si>
  <si>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</si>
  <si>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</si>
  <si>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</si>
  <si>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</si>
  <si>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</si>
  <si>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</si>
  <si>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</si>
  <si>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</si>
  <si>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</si>
  <si>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</si>
  <si>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</si>
  <si>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</si>
  <si>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</si>
  <si>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</si>
  <si>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</si>
  <si>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</si>
  <si>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</si>
  <si>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</si>
  <si>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</si>
  <si>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</si>
  <si>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</si>
  <si>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</si>
  <si>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</si>
  <si>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</si>
  <si>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</si>
  <si>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</si>
  <si>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</si>
  <si>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</si>
  <si>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</si>
  <si>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</si>
  <si>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</si>
  <si>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</si>
  <si>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</si>
  <si>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</si>
  <si>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</si>
  <si>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</si>
  <si>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</si>
  <si>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</si>
  <si>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</si>
  <si>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</si>
  <si>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</si>
  <si>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</si>
  <si>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</si>
  <si>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</si>
  <si>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</si>
  <si>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</si>
  <si>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</si>
  <si>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</si>
  <si>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</si>
  <si>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</si>
  <si>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</si>
  <si>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</si>
  <si>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</si>
  <si>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</si>
  <si>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</si>
  <si>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</si>
  <si>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</si>
  <si>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</si>
  <si>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</si>
  <si>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</si>
  <si>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</si>
  <si>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</si>
  <si>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</si>
  <si>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</si>
  <si>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</si>
  <si>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</si>
  <si>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</si>
  <si>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</si>
  <si>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</si>
  <si>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</si>
  <si>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</si>
  <si>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</si>
  <si>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</si>
  <si>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</si>
  <si>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</si>
  <si>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</si>
  <si>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</si>
  <si>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</si>
  <si>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</si>
  <si>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</si>
  <si>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</si>
  <si>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</si>
  <si>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</si>
  <si>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</si>
  <si>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</si>
  <si>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</si>
  <si>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</si>
  <si>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</si>
  <si>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</si>
  <si>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</si>
  <si>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</si>
  <si>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</si>
  <si>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</si>
  <si>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</si>
  <si>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</si>
  <si>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</si>
  <si>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</si>
  <si>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</si>
  <si>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</si>
  <si>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</si>
  <si>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</si>
  <si>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</si>
  <si>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</si>
  <si>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</si>
  <si>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</si>
  <si>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</si>
  <si>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</si>
  <si>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</si>
  <si>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</si>
  <si>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</si>
  <si>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</si>
  <si>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</si>
  <si>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</si>
  <si>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</si>
  <si>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</si>
  <si>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</si>
  <si>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</si>
  <si>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</si>
  <si>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</si>
  <si>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</si>
  <si>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</si>
  <si>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</si>
  <si>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</si>
  <si>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</si>
  <si>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</si>
  <si>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</si>
  <si>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</si>
  <si>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</si>
  <si>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</si>
  <si>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</si>
  <si>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</si>
  <si>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</si>
  <si>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</si>
  <si>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</si>
  <si>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</si>
  <si>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</si>
  <si>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</si>
  <si>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</si>
  <si>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</si>
  <si>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</si>
  <si>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</si>
  <si>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</si>
  <si>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</si>
  <si>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</si>
  <si>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</si>
  <si>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</si>
  <si>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</si>
  <si>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</si>
  <si>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</si>
  <si>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</si>
  <si>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</si>
  <si>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</si>
  <si>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</si>
  <si>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</si>
  <si>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</si>
  <si>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</si>
  <si>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</si>
  <si>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</si>
  <si>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</si>
  <si>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</si>
  <si>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</si>
  <si>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</si>
  <si>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</si>
  <si>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</si>
  <si>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</si>
  <si>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</si>
  <si>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</si>
  <si>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</si>
  <si>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</si>
  <si>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</si>
  <si>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</si>
  <si>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</si>
  <si>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</si>
  <si>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</si>
  <si>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</si>
  <si>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</si>
  <si>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</si>
  <si>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</si>
  <si>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</si>
  <si>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</si>
  <si>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</si>
  <si>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</si>
  <si>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</si>
  <si>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</si>
  <si>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</si>
  <si>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</si>
  <si>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</si>
  <si>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</si>
  <si>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</si>
  <si>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</si>
  <si>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</si>
  <si>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</si>
  <si>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</si>
  <si>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</si>
  <si>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</si>
  <si>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</si>
  <si>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</si>
  <si>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</si>
  <si>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</si>
  <si>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</si>
  <si>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</si>
  <si>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</si>
  <si>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</si>
  <si>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</si>
  <si>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</si>
  <si>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</si>
  <si>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</si>
  <si>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</si>
  <si>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</si>
  <si>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</si>
  <si>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</si>
  <si>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</si>
  <si>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</si>
  <si>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</si>
  <si>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</si>
  <si>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</si>
  <si>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</si>
  <si>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</si>
  <si>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</si>
  <si>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</si>
  <si>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</si>
  <si>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</si>
  <si>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</si>
  <si>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</si>
  <si>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</si>
  <si>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</si>
  <si>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</si>
  <si>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</si>
  <si>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</si>
  <si>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</si>
  <si>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</si>
  <si>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</si>
  <si>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</si>
  <si>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</si>
  <si>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</si>
  <si>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</si>
  <si>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</si>
  <si>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</si>
  <si>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</si>
  <si>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</si>
  <si>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</si>
  <si>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</si>
  <si>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</si>
  <si>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</si>
  <si>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</si>
  <si>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</si>
  <si>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</si>
  <si>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</si>
  <si>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</si>
  <si>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</si>
  <si>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</si>
  <si>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</si>
  <si>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</si>
  <si>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</si>
  <si>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</si>
  <si>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</si>
  <si>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</si>
  <si>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</si>
  <si>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</si>
  <si>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</si>
  <si>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</si>
  <si>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</si>
  <si>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</si>
  <si>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</si>
  <si>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</si>
  <si>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</si>
  <si>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</si>
  <si>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</si>
  <si>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</si>
  <si>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</si>
  <si>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</si>
  <si>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</si>
  <si>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</si>
  <si>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</si>
  <si>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</si>
  <si>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</si>
  <si>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</si>
  <si>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</si>
  <si>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</si>
  <si>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</si>
  <si>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</si>
  <si>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</si>
  <si>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</si>
  <si>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</si>
  <si>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</si>
  <si>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</si>
  <si>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</si>
  <si>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</si>
  <si>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</si>
  <si>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</si>
  <si>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</si>
  <si>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</si>
  <si>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</si>
  <si>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</si>
  <si>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</si>
  <si>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</si>
  <si>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</si>
  <si>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</si>
  <si>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</si>
  <si>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</si>
  <si>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</si>
  <si>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</si>
  <si>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</si>
  <si>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</si>
  <si>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</si>
  <si>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</si>
  <si>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</si>
  <si>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</si>
  <si>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</si>
  <si>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</si>
  <si>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</si>
  <si>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</si>
  <si>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</si>
  <si>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</si>
  <si>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</si>
  <si>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</si>
  <si>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</si>
  <si>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</si>
  <si>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</si>
  <si>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</si>
  <si>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</si>
  <si>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</si>
  <si>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</si>
  <si>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</si>
  <si>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</si>
  <si>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</si>
  <si>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</si>
  <si>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</si>
  <si>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</si>
  <si>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</si>
  <si>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</si>
  <si>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</si>
  <si>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</si>
  <si>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</si>
  <si>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</si>
  <si>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</si>
  <si>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</si>
  <si>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</si>
  <si>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</si>
  <si>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</si>
  <si>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</si>
  <si>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</si>
  <si>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</si>
  <si>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</si>
  <si>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</si>
  <si>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</si>
  <si>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</si>
  <si>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</si>
  <si>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</si>
  <si>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</si>
  <si>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</si>
  <si>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</si>
  <si>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</si>
  <si>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</si>
  <si>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</si>
  <si>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</si>
  <si>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</si>
  <si>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</si>
  <si>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</si>
  <si>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</si>
  <si>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</si>
  <si>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</si>
  <si>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</si>
  <si>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</si>
  <si>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</si>
  <si>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</si>
  <si>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</si>
  <si>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</si>
  <si>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</si>
  <si>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</si>
  <si>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</si>
  <si>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</si>
  <si>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</si>
  <si>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</si>
  <si>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</si>
  <si>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</si>
  <si>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</si>
  <si>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</si>
  <si>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</si>
  <si>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</si>
  <si>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</si>
  <si>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</si>
  <si>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</si>
  <si>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</si>
  <si>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</si>
  <si>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</si>
  <si>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</si>
  <si>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</si>
  <si>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</si>
  <si>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</si>
  <si>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</si>
  <si>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</si>
  <si>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</si>
  <si>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</si>
  <si>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</si>
  <si>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</si>
  <si>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</si>
  <si>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</si>
  <si>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</si>
  <si>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</si>
  <si>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</si>
  <si>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</si>
  <si>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</si>
  <si>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</si>
  <si>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</si>
  <si>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</si>
  <si>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</si>
  <si>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</si>
  <si>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</si>
  <si>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</si>
  <si>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</si>
  <si>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</si>
  <si>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</si>
  <si>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</si>
  <si>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</si>
  <si>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</si>
  <si>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</si>
  <si>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</si>
  <si>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</si>
  <si>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</si>
  <si>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</si>
  <si>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</si>
  <si>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</si>
  <si>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</si>
  <si>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</si>
  <si>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</si>
  <si>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</si>
  <si>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</si>
  <si>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</si>
  <si>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</si>
  <si>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</si>
  <si>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</si>
  <si>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</si>
  <si>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</si>
  <si>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</si>
  <si>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</si>
  <si>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</si>
  <si>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</si>
  <si>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</si>
  <si>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</si>
  <si>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</si>
  <si>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</si>
  <si>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</si>
  <si>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</si>
  <si>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</si>
  <si>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</si>
  <si>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</si>
  <si>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</si>
  <si>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</si>
  <si>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</si>
  <si>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</si>
  <si>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</si>
  <si>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</si>
  <si>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</si>
  <si>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</si>
  <si>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</si>
  <si>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</si>
  <si>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</si>
  <si>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</si>
  <si>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</si>
  <si>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</si>
  <si>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</si>
  <si>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</si>
  <si>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</si>
  <si>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</si>
  <si>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</si>
  <si>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</si>
  <si>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</si>
  <si>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</si>
  <si>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</si>
  <si>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</si>
  <si>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</si>
  <si>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</si>
  <si>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</si>
  <si>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</si>
  <si>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</si>
  <si>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</si>
  <si>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</si>
  <si>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</si>
  <si>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</si>
  <si>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</si>
  <si>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</si>
  <si>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</si>
  <si>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</si>
  <si>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</si>
  <si>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</si>
  <si>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</si>
  <si>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</si>
  <si>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</si>
  <si>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</si>
  <si>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</si>
  <si>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</si>
  <si>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</si>
  <si>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</si>
  <si>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</si>
  <si>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</si>
  <si>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</si>
  <si>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</si>
  <si>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</si>
  <si>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</si>
  <si>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</si>
  <si>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</si>
  <si>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</si>
  <si>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</si>
  <si>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</si>
  <si>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</si>
  <si>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</si>
  <si>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</si>
  <si>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</si>
  <si>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</si>
  <si>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</si>
  <si>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</si>
  <si>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</si>
  <si>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</si>
  <si>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</si>
  <si>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</si>
  <si>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</si>
  <si>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</si>
  <si>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</si>
  <si>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</si>
  <si>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</si>
  <si>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</si>
  <si>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</si>
  <si>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</si>
  <si>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</si>
  <si>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</si>
  <si>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</si>
  <si>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</si>
  <si>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</si>
  <si>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</si>
  <si>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</si>
  <si>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</si>
  <si>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</si>
  <si>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</si>
  <si>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</si>
  <si>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</si>
  <si>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</si>
  <si>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</si>
  <si>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</si>
  <si>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</si>
  <si>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</si>
  <si>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</si>
  <si>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</si>
  <si>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</si>
  <si>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</si>
  <si>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</si>
  <si>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</si>
  <si>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</si>
  <si>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</si>
  <si>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</si>
  <si>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</si>
  <si>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</si>
  <si>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</si>
  <si>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</si>
  <si>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</si>
  <si>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</si>
  <si>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</si>
  <si>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</si>
  <si>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</si>
  <si>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</si>
  <si>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</si>
  <si>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</si>
  <si>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</si>
  <si>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</si>
  <si>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</si>
  <si>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</si>
  <si>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</si>
  <si>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</si>
  <si>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</si>
  <si>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</si>
  <si>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</si>
  <si>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</si>
  <si>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</si>
  <si>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</si>
  <si>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</si>
  <si>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</si>
  <si>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</si>
  <si>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</si>
  <si>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</si>
  <si>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</si>
  <si>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</si>
  <si>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</si>
  <si>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</si>
  <si>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</si>
  <si>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</si>
  <si>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</si>
  <si>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</si>
  <si>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</si>
  <si>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</si>
  <si>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</si>
  <si>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</si>
  <si>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</si>
  <si>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</si>
  <si>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</si>
  <si>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</si>
  <si>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</si>
  <si>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</si>
  <si>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</si>
  <si>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</si>
  <si>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</si>
  <si>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</si>
  <si>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</si>
  <si>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</si>
  <si>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</si>
  <si>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</si>
  <si>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</si>
  <si>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</si>
  <si>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</si>
  <si>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</si>
  <si>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</si>
  <si>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</si>
  <si>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</si>
  <si>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</si>
  <si>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</si>
  <si>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</si>
  <si>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</si>
  <si>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</si>
  <si>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</si>
  <si>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</si>
  <si>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</si>
  <si>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</si>
  <si>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</si>
  <si>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</si>
  <si>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</si>
  <si>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</si>
  <si>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</si>
  <si>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</si>
  <si>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</si>
  <si>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</si>
  <si>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</si>
  <si>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</si>
  <si>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</si>
  <si>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</si>
  <si>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</si>
  <si>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</si>
  <si>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</si>
  <si>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</si>
  <si>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</si>
  <si>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</si>
  <si>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</si>
  <si>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</si>
  <si>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</si>
  <si>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</si>
  <si>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</si>
  <si>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</si>
  <si>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</si>
  <si>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</si>
  <si>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</si>
  <si>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</si>
  <si>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</si>
  <si>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</si>
  <si>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</si>
  <si>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</si>
  <si>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</si>
  <si>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</si>
  <si>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</si>
  <si>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</si>
  <si>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</si>
  <si>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</si>
  <si>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</si>
  <si>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</si>
  <si>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</si>
  <si>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</si>
  <si>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</si>
  <si>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</si>
  <si>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</si>
  <si>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</si>
  <si>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</si>
  <si>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</si>
  <si>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</si>
  <si>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</si>
  <si>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</si>
  <si>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</si>
  <si>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</si>
  <si>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</si>
  <si>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</si>
  <si>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</si>
  <si>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</si>
  <si>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</si>
  <si>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</si>
  <si>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</si>
  <si>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</si>
  <si>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</si>
  <si>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</si>
  <si>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</si>
  <si>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</si>
  <si>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</si>
  <si>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</si>
  <si>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</si>
  <si>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</si>
  <si>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</si>
  <si>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</si>
  <si>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</si>
  <si>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</si>
  <si>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</si>
  <si>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</si>
  <si>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</si>
  <si>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</si>
  <si>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</si>
  <si>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</si>
  <si>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</si>
  <si>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</si>
  <si>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</si>
  <si>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</si>
  <si>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</si>
  <si>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</si>
  <si>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</si>
  <si>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</si>
  <si>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</si>
  <si>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</si>
  <si>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</si>
  <si>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</si>
  <si>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</si>
  <si>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</si>
  <si>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</si>
  <si>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</si>
  <si>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</si>
  <si>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</si>
  <si>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</si>
  <si>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</si>
  <si>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</si>
  <si>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</si>
  <si>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</si>
  <si>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</si>
  <si>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</si>
  <si>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</si>
  <si>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</si>
  <si>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</si>
  <si>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</si>
  <si>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</si>
  <si>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</si>
  <si>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</si>
  <si>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</si>
  <si>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</si>
  <si>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</si>
  <si>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</si>
  <si>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</si>
  <si>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</si>
  <si>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</si>
  <si>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</si>
  <si>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</si>
  <si>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</si>
  <si>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</si>
  <si>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</si>
  <si>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</si>
  <si>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</si>
  <si>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</si>
  <si>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</si>
  <si>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</si>
  <si>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</si>
  <si>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</si>
  <si>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</si>
  <si>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</si>
  <si>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</si>
  <si>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</si>
  <si>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</si>
  <si>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</si>
  <si>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</si>
  <si>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</si>
  <si>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</si>
  <si>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</si>
  <si>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</si>
  <si>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</si>
  <si>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</si>
  <si>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</si>
  <si>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</si>
  <si>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</si>
  <si>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</si>
  <si>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</si>
  <si>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</si>
  <si>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</si>
  <si>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</si>
  <si>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</si>
  <si>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</si>
  <si>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</si>
  <si>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</si>
  <si>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</si>
  <si>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</si>
  <si>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</si>
  <si>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</si>
  <si>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</si>
  <si>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</si>
  <si>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</si>
  <si>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</si>
  <si>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</si>
  <si>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</si>
  <si>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</si>
  <si>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</si>
  <si>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</si>
  <si>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</si>
  <si>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</si>
  <si>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</si>
  <si>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</si>
  <si>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</si>
  <si>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</si>
  <si>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</si>
  <si>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</si>
  <si>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</si>
  <si>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</si>
  <si>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</si>
  <si>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</si>
  <si>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</si>
  <si>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</si>
  <si>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</si>
  <si>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</si>
  <si>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</si>
  <si>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</si>
  <si>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</si>
  <si>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</si>
  <si>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</si>
  <si>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</si>
  <si>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</si>
  <si>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</si>
  <si>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</si>
  <si>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</si>
  <si>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</si>
  <si>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</si>
  <si>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</si>
  <si>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</si>
  <si>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</si>
  <si>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</si>
  <si>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</si>
  <si>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</si>
  <si>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</si>
  <si>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</si>
  <si>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</si>
  <si>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</si>
  <si>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</si>
  <si>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</si>
  <si>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</si>
  <si>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</si>
  <si>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</si>
  <si>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</si>
  <si>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</si>
  <si>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</si>
  <si>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</si>
  <si>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</si>
  <si>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</si>
  <si>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</si>
  <si>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</si>
  <si>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</si>
  <si>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</si>
  <si>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</si>
  <si>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</si>
  <si>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</si>
  <si>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</si>
  <si>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</si>
  <si>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</si>
  <si>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</si>
  <si>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</si>
  <si>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</si>
  <si>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</si>
  <si>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</si>
  <si>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</si>
  <si>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</si>
  <si>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</si>
  <si>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</si>
  <si>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</si>
  <si>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</si>
  <si>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</si>
  <si>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</si>
  <si>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</si>
  <si>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</si>
  <si>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</si>
  <si>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</si>
  <si>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</si>
  <si>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</si>
  <si>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</si>
  <si>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</si>
  <si>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</si>
  <si>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</si>
  <si>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</si>
  <si>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</si>
  <si>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</si>
  <si>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</si>
  <si>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</si>
  <si>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</si>
  <si>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</si>
  <si>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</si>
  <si>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</si>
  <si>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</si>
  <si>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</si>
  <si>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</si>
  <si>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</si>
  <si>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</si>
  <si>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</si>
  <si>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</si>
  <si>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</si>
  <si>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</si>
  <si>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</si>
  <si>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</si>
  <si>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</si>
  <si>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</si>
  <si>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</si>
  <si>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</si>
  <si>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</si>
  <si>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</si>
  <si>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</si>
  <si>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</si>
  <si>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</si>
  <si>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</si>
  <si>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</si>
  <si>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</si>
  <si>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</si>
  <si>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</si>
  <si>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</si>
  <si>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</si>
  <si>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</si>
  <si>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</si>
  <si>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</si>
  <si>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</si>
  <si>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</si>
  <si>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</si>
  <si>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</si>
  <si>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</si>
  <si>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</si>
  <si>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</si>
  <si>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</si>
  <si>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</si>
  <si>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</si>
  <si>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</si>
  <si>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</si>
  <si>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</si>
  <si>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</si>
  <si>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</si>
  <si>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</si>
  <si>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</si>
  <si>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</si>
  <si>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</si>
  <si>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</si>
  <si>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</si>
  <si>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</si>
  <si>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</si>
  <si>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</si>
  <si>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</si>
  <si>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</si>
  <si>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</si>
  <si>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</si>
  <si>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</si>
  <si>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</si>
  <si>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</si>
  <si>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</si>
  <si>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</si>
  <si>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</si>
  <si>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</si>
  <si>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</si>
  <si>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</si>
  <si>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</si>
  <si>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</si>
  <si>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</si>
  <si>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</si>
  <si>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</si>
  <si>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</si>
  <si>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</si>
  <si>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</si>
  <si>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</si>
  <si>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</si>
  <si>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</si>
  <si>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</si>
  <si>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</si>
  <si>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</si>
  <si>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</si>
  <si>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</si>
  <si>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</si>
  <si>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</si>
  <si>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</si>
  <si>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</si>
  <si>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</si>
  <si>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</si>
  <si>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</si>
  <si>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</si>
  <si>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</si>
  <si>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</si>
  <si>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</si>
  <si>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</si>
  <si>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</si>
  <si>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</si>
  <si>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</si>
  <si>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</si>
  <si>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</si>
  <si>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</si>
  <si>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</si>
  <si>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</si>
  <si>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</si>
  <si>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</si>
  <si>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</si>
  <si>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</si>
  <si>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</si>
  <si>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</si>
  <si>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</si>
  <si>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</si>
  <si>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</si>
  <si>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</si>
  <si>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</si>
  <si>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</si>
  <si>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</si>
  <si>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</si>
  <si>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</si>
  <si>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</si>
  <si>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</si>
  <si>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</si>
  <si>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</si>
  <si>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</si>
  <si>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</si>
  <si>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</si>
  <si>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</si>
  <si>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</si>
  <si>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</si>
  <si>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</si>
  <si>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</si>
  <si>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</si>
  <si>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</si>
  <si>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</si>
  <si>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</si>
  <si>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</si>
  <si>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</si>
  <si>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</si>
  <si>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</si>
  <si>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</si>
  <si>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</si>
  <si>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</si>
  <si>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</si>
  <si>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</si>
  <si>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</si>
  <si>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</si>
  <si>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</si>
  <si>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</si>
  <si>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</si>
  <si>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</si>
  <si>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</si>
  <si>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</si>
  <si>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</si>
  <si>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</si>
  <si>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</si>
  <si>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</si>
  <si>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</si>
  <si>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</si>
  <si>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</si>
  <si>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</si>
  <si>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</si>
  <si>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</si>
  <si>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</si>
  <si>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</si>
  <si>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</si>
  <si>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</si>
  <si>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</si>
  <si>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</si>
  <si>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</si>
  <si>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</si>
  <si>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</si>
  <si>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</si>
  <si>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</si>
  <si>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</si>
  <si>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</si>
  <si>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</si>
  <si>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</si>
  <si>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</si>
  <si>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</si>
  <si>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</si>
  <si>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</si>
  <si>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</si>
  <si>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</si>
  <si>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</si>
  <si>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</si>
  <si>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</si>
  <si>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</si>
  <si>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</si>
  <si>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</si>
  <si>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</si>
  <si>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</si>
  <si>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</si>
  <si>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</si>
  <si>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</si>
  <si>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</si>
  <si>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</si>
  <si>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</si>
  <si>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</si>
  <si>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</si>
  <si>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</si>
  <si>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</si>
  <si>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</si>
  <si>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</si>
  <si>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</si>
  <si>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</si>
  <si>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</si>
  <si>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</si>
  <si>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</si>
  <si>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</si>
  <si>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</si>
  <si>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</si>
  <si>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</si>
  <si>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</si>
  <si>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</si>
  <si>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</si>
  <si>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</si>
  <si>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</si>
  <si>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</si>
  <si>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</si>
  <si>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</si>
  <si>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</si>
  <si>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</si>
  <si>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</si>
  <si>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</si>
  <si>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</si>
  <si>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</si>
  <si>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</si>
  <si>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</si>
  <si>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</si>
  <si>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</si>
  <si>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</si>
  <si>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</si>
  <si>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</si>
  <si>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</si>
  <si>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</si>
  <si>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</si>
  <si>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</si>
  <si>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</si>
  <si>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</si>
  <si>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</si>
  <si>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</si>
  <si>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</si>
  <si>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</si>
  <si>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</si>
  <si>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</si>
  <si>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</si>
  <si>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</si>
  <si>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</si>
  <si>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</si>
  <si>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</si>
  <si>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</si>
  <si>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</si>
  <si>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</si>
  <si>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</si>
  <si>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</si>
  <si>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</si>
  <si>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</si>
  <si>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</si>
  <si>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</si>
  <si>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</si>
  <si>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</si>
  <si>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</si>
  <si>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</si>
  <si>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</si>
  <si>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</si>
  <si>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</si>
  <si>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</si>
  <si>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</si>
  <si>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</si>
  <si>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</si>
  <si>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</si>
  <si>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</si>
  <si>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</si>
  <si>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</si>
  <si>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</si>
  <si>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</si>
  <si>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</si>
  <si>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</si>
  <si>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</si>
  <si>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</si>
  <si>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</si>
  <si>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</si>
  <si>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</si>
  <si>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</si>
  <si>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</si>
  <si>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</si>
  <si>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</si>
  <si>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</si>
  <si>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</si>
  <si>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</si>
  <si>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</si>
  <si>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</si>
  <si>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</si>
  <si>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</si>
  <si>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</si>
  <si>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</si>
  <si>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</si>
  <si>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</si>
  <si>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</si>
  <si>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</si>
  <si>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</si>
  <si>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</si>
  <si>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</si>
  <si>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</si>
  <si>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</si>
  <si>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</si>
  <si>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</si>
  <si>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</si>
  <si>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</si>
  <si>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</si>
  <si>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</si>
  <si>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</si>
  <si>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</si>
  <si>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</si>
  <si>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</si>
  <si>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</si>
  <si>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</si>
  <si>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</si>
  <si>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</si>
  <si>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</si>
  <si>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</si>
  <si>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</si>
  <si>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</si>
  <si>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</si>
  <si>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</si>
  <si>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</si>
  <si>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</si>
  <si>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</si>
  <si>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</si>
  <si>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</si>
  <si>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</si>
  <si>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</si>
  <si>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</si>
  <si>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</si>
  <si>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</si>
  <si>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</si>
  <si>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</si>
  <si>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</si>
  <si>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</si>
  <si>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</si>
  <si>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</si>
  <si>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</si>
  <si>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</si>
  <si>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</si>
  <si>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</si>
  <si>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</si>
  <si>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</si>
  <si>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</si>
  <si>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</si>
  <si>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</si>
  <si>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</si>
  <si>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</si>
  <si>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</si>
  <si>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</si>
  <si>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</si>
  <si>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</si>
  <si>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</si>
  <si>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</si>
  <si>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</si>
  <si>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</si>
  <si>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</si>
  <si>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</si>
  <si>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</si>
  <si>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</si>
  <si>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</si>
  <si>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</si>
  <si>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</si>
  <si>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</si>
  <si>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</si>
  <si>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</si>
  <si>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</si>
  <si>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</si>
  <si>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</si>
  <si>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</si>
  <si>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</si>
  <si>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</si>
  <si>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</si>
  <si>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</si>
  <si>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</si>
  <si>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</si>
  <si>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</si>
  <si>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</si>
  <si>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</si>
  <si>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</si>
  <si>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</si>
  <si>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</si>
  <si>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</si>
  <si>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</si>
  <si>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</si>
  <si>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</si>
  <si>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</si>
  <si>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</si>
  <si>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</si>
  <si>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</si>
  <si>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</si>
  <si>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</si>
  <si>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</si>
  <si>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</si>
  <si>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</si>
  <si>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</si>
  <si>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</si>
  <si>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</si>
  <si>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</si>
  <si>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</si>
  <si>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</si>
  <si>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</si>
  <si>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</si>
  <si>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</si>
  <si>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</si>
  <si>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</si>
  <si>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</si>
  <si>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</si>
  <si>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</si>
  <si>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</si>
  <si>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</si>
  <si>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</si>
  <si>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</si>
  <si>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</si>
  <si>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</si>
  <si>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</si>
  <si>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</si>
  <si>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</si>
  <si>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</si>
  <si>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</si>
  <si>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</si>
  <si>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</si>
  <si>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</si>
  <si>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</si>
  <si>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</si>
  <si>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</si>
  <si>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</si>
  <si>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</si>
  <si>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</si>
  <si>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</si>
  <si>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</si>
  <si>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</si>
  <si>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</si>
  <si>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</si>
  <si>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</si>
  <si>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</si>
  <si>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</si>
  <si>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</si>
  <si>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</si>
  <si>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</si>
  <si>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</si>
  <si>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</si>
  <si>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</si>
  <si>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</si>
  <si>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</si>
  <si>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</si>
  <si>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</si>
  <si>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</si>
  <si>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</si>
  <si>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</si>
  <si>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</si>
  <si>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</si>
  <si>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</si>
  <si>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</si>
  <si>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</si>
  <si>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</si>
  <si>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</si>
  <si>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</si>
  <si>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</si>
  <si>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</si>
  <si>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</si>
  <si>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</si>
  <si>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</si>
  <si>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</si>
  <si>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</si>
  <si>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</si>
  <si>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</si>
  <si>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</si>
  <si>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</si>
  <si>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</si>
  <si>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</si>
  <si>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</si>
  <si>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</si>
  <si>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</si>
  <si>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</si>
  <si>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</si>
  <si>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</si>
  <si>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</si>
  <si>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</si>
  <si>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</si>
  <si>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</si>
  <si>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</si>
  <si>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</si>
  <si>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</si>
  <si>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</si>
  <si>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</si>
  <si>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</si>
  <si>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</si>
  <si>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</si>
  <si>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</si>
  <si>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</si>
  <si>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</si>
  <si>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</si>
  <si>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</si>
  <si>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</si>
  <si>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</si>
  <si>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</si>
  <si>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</si>
  <si>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</si>
  <si>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</si>
  <si>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</si>
  <si>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</si>
  <si>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</si>
  <si>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</si>
  <si>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</si>
  <si>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</si>
  <si>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</si>
  <si>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</si>
  <si>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</si>
  <si>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</si>
  <si>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</si>
  <si>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</si>
  <si>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</si>
  <si>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</si>
  <si>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</si>
  <si>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</si>
  <si>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</si>
  <si>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</si>
  <si>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</si>
  <si>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</si>
  <si>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</si>
  <si>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</si>
  <si>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</si>
  <si>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</si>
  <si>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</si>
  <si>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</si>
  <si>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</si>
  <si>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</si>
  <si>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</si>
  <si>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</si>
  <si>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</si>
  <si>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</si>
  <si>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</si>
  <si>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</si>
  <si>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</si>
  <si>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</si>
  <si>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</si>
  <si>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</si>
  <si>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</si>
  <si>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</si>
  <si>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</si>
  <si>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</si>
  <si>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</si>
  <si>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</si>
  <si>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</si>
  <si>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</si>
  <si>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</si>
  <si>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</si>
  <si>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</si>
  <si>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</si>
  <si>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</si>
  <si>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</si>
  <si>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</si>
  <si>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</si>
  <si>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</si>
  <si>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</si>
  <si>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</si>
  <si>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</si>
  <si>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</si>
  <si>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</si>
  <si>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</si>
  <si>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</si>
  <si>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</si>
  <si>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</si>
  <si>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</si>
  <si>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</si>
  <si>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</si>
  <si>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</si>
  <si>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</si>
  <si>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</si>
  <si>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</si>
  <si>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</si>
  <si>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</si>
  <si>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</si>
  <si>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</si>
  <si>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</si>
  <si>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</si>
  <si>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</si>
  <si>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</si>
  <si>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</si>
  <si>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</si>
  <si>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</si>
  <si>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</si>
  <si>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</si>
  <si>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</si>
  <si>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</si>
  <si>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</si>
  <si>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</si>
  <si>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</si>
  <si>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</si>
  <si>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</si>
  <si>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</si>
  <si>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</si>
  <si>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</si>
  <si>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</si>
  <si>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</si>
  <si>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</si>
  <si>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</si>
  <si>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</si>
  <si>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</si>
  <si>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</si>
  <si>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</si>
  <si>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</si>
  <si>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</si>
  <si>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</si>
  <si>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</si>
  <si>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</si>
  <si>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</si>
  <si>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</si>
  <si>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</si>
  <si>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</si>
  <si>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</si>
  <si>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</si>
  <si>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</si>
  <si>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</si>
  <si>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</si>
  <si>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</si>
  <si>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</si>
  <si>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</si>
  <si>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</si>
  <si>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</si>
  <si>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</si>
  <si>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</si>
  <si>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</si>
  <si>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</si>
  <si>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</si>
  <si>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</si>
  <si>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</si>
  <si>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</si>
  <si>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</si>
  <si>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</si>
  <si>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</si>
  <si>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</si>
  <si>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</si>
  <si>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</si>
  <si>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</si>
  <si>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</si>
  <si>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</si>
  <si>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</si>
  <si>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</si>
  <si>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</si>
  <si>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</si>
  <si>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</si>
  <si>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</si>
  <si>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</si>
  <si>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</si>
  <si>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</si>
  <si>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</si>
  <si>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</si>
  <si>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</si>
  <si>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</si>
  <si>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</si>
  <si>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</si>
  <si>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</si>
  <si>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</si>
  <si>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</si>
  <si>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</si>
  <si>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</si>
  <si>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</si>
  <si>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</si>
  <si>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</si>
  <si>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</si>
  <si>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</si>
  <si>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</si>
  <si>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</si>
  <si>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</si>
  <si>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</si>
  <si>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</si>
  <si>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</si>
  <si>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</si>
  <si>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</si>
  <si>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</si>
  <si>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</si>
  <si>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</si>
  <si>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</si>
  <si>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</si>
  <si>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</si>
  <si>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</si>
  <si>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</si>
  <si>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</si>
  <si>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</si>
  <si>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</si>
  <si>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</si>
  <si>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</si>
  <si>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</si>
  <si>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</si>
  <si>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</si>
  <si>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</si>
  <si>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</si>
  <si>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</si>
  <si>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</si>
  <si>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</si>
  <si>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</si>
  <si>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</si>
  <si>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</si>
  <si>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</si>
  <si>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</si>
  <si>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</si>
  <si>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</si>
  <si>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</si>
  <si>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</si>
  <si>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</si>
  <si>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</si>
  <si>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</si>
  <si>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</si>
  <si>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</si>
  <si>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</si>
  <si>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</si>
  <si>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</si>
  <si>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</si>
  <si>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</si>
  <si>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</si>
  <si>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</si>
  <si>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</si>
  <si>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</si>
  <si>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</si>
  <si>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</si>
  <si>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</si>
  <si>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</si>
  <si>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</si>
  <si>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</si>
  <si>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</si>
  <si>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</si>
  <si>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</si>
  <si>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</si>
  <si>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</si>
  <si>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</si>
  <si>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</si>
  <si>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</si>
  <si>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</si>
  <si>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</si>
  <si>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</si>
  <si>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</si>
  <si>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</si>
  <si>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</si>
  <si>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</si>
  <si>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</si>
  <si>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</si>
  <si>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</si>
  <si>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</si>
  <si>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</si>
  <si>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</si>
  <si>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</si>
  <si>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</si>
  <si>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</si>
  <si>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</si>
  <si>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</si>
  <si>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</si>
  <si>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</si>
  <si>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</si>
  <si>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</si>
  <si>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</si>
  <si>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</si>
  <si>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</si>
  <si>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</si>
  <si>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</si>
  <si>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</si>
  <si>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</si>
  <si>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</si>
  <si>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</si>
  <si>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</si>
  <si>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</si>
  <si>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</si>
  <si>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</si>
  <si>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</si>
  <si>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</si>
  <si>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</si>
  <si>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</si>
  <si>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</si>
  <si>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</si>
  <si>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</si>
  <si>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</si>
  <si>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</si>
  <si>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</si>
  <si>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</si>
  <si>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</si>
  <si>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</si>
  <si>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</si>
  <si>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</si>
  <si>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</si>
  <si>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</si>
  <si>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</si>
  <si>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</si>
  <si>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</si>
  <si>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</si>
  <si>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</si>
  <si>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</si>
  <si>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</si>
  <si>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</si>
  <si>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</si>
  <si>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</si>
  <si>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</si>
  <si>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</si>
  <si>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</si>
  <si>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</si>
  <si>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</si>
  <si>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</si>
  <si>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</si>
  <si>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</si>
  <si>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</si>
  <si>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</si>
  <si>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</si>
  <si>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</si>
  <si>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</si>
  <si>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</si>
  <si>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</si>
  <si>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</si>
  <si>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</si>
  <si>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</si>
  <si>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</si>
  <si>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</si>
  <si>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</si>
  <si>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</si>
  <si>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</si>
  <si>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</si>
  <si>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</si>
  <si>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</si>
  <si>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</si>
  <si>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</si>
  <si>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</si>
  <si>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</si>
  <si>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</si>
  <si>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</si>
  <si>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</si>
  <si>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</si>
  <si>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</si>
  <si>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</si>
  <si>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</si>
  <si>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</si>
  <si>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</si>
  <si>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</si>
  <si>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</si>
  <si>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</si>
  <si>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</si>
  <si>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</si>
  <si>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</si>
  <si>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</si>
  <si>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</si>
  <si>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</si>
  <si>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</si>
  <si>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</si>
  <si>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</si>
  <si>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</si>
  <si>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</si>
  <si>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</si>
  <si>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</si>
  <si>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</si>
  <si>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</si>
  <si>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</si>
  <si>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</si>
  <si>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</si>
  <si>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</si>
  <si>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</si>
  <si>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</si>
  <si>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</si>
  <si>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</si>
  <si>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</si>
  <si>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</si>
  <si>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</si>
  <si>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</si>
  <si>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</si>
  <si>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</si>
  <si>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</si>
  <si>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</si>
  <si>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</si>
  <si>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</si>
  <si>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</si>
  <si>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</si>
  <si>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</si>
  <si>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</si>
  <si>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</si>
  <si>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</si>
  <si>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</si>
  <si>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</si>
  <si>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</si>
  <si>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</si>
  <si>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</si>
  <si>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</si>
  <si>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</si>
  <si>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</si>
  <si>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</si>
  <si>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</si>
  <si>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</si>
  <si>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</si>
  <si>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</si>
  <si>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</si>
  <si>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</si>
  <si>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</si>
  <si>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</si>
  <si>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</si>
  <si>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</si>
  <si>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</si>
  <si>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</si>
  <si>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</si>
  <si>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</si>
  <si>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</si>
  <si>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</si>
  <si>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</si>
  <si>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</si>
  <si>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</si>
  <si>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</si>
  <si>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</si>
  <si>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</si>
  <si>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</si>
  <si>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</si>
  <si>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</si>
  <si>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</si>
  <si>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</si>
  <si>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</si>
  <si>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</si>
  <si>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</si>
  <si>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</si>
  <si>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</si>
  <si>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</si>
  <si>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</si>
  <si>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</si>
  <si>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</si>
  <si>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</si>
  <si>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</si>
  <si>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</si>
  <si>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</si>
  <si>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</si>
  <si>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</si>
  <si>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</si>
  <si>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</si>
  <si>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</si>
  <si>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</si>
  <si>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</si>
  <si>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</si>
  <si>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</si>
  <si>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</si>
  <si>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</si>
  <si>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</si>
  <si>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</si>
  <si>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</si>
  <si>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</si>
  <si>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</si>
  <si>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</si>
  <si>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</si>
  <si>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</si>
  <si>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</si>
  <si>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</si>
  <si>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</si>
  <si>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</si>
  <si>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</si>
  <si>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</si>
  <si>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</si>
  <si>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</si>
  <si>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</si>
  <si>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</si>
  <si>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</si>
  <si>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</si>
  <si>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</si>
  <si>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</si>
  <si>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</si>
  <si>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</si>
  <si>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</si>
  <si>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</si>
  <si>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</si>
  <si>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</si>
  <si>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</si>
  <si>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</si>
  <si>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</si>
  <si>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</si>
  <si>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</si>
  <si>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</si>
  <si>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</si>
  <si>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</si>
  <si>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</si>
  <si>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</si>
  <si>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</si>
  <si>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</si>
  <si>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</si>
  <si>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</si>
  <si>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</si>
  <si>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</si>
  <si>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</si>
  <si>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</si>
  <si>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</si>
  <si>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</si>
  <si>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</si>
  <si>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</si>
  <si>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</si>
  <si>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</si>
  <si>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</si>
  <si>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</si>
  <si>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</si>
  <si>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</si>
  <si>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</si>
  <si>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</si>
  <si>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</si>
  <si>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</si>
  <si>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</si>
  <si>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</si>
  <si>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</si>
  <si>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</si>
  <si>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</si>
  <si>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</si>
  <si>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</si>
  <si>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</si>
  <si>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</si>
  <si>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</si>
  <si>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</si>
  <si>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</si>
  <si>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</si>
  <si>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</si>
  <si>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</si>
  <si>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</si>
  <si>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</si>
  <si>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</si>
  <si>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</si>
  <si>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</si>
  <si>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</si>
  <si>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</si>
  <si>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</si>
  <si>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</si>
  <si>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</si>
  <si>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</si>
  <si>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</si>
  <si>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</si>
  <si>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</si>
  <si>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</si>
  <si>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</si>
  <si>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</si>
  <si>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</si>
  <si>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</si>
  <si>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</si>
  <si>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</si>
  <si>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</si>
  <si>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</si>
  <si>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</si>
  <si>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</si>
  <si>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</si>
  <si>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</si>
  <si>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</si>
  <si>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</si>
  <si>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</si>
  <si>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</si>
  <si>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</si>
  <si>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</si>
  <si>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</si>
  <si>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</si>
  <si>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</si>
  <si>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</si>
  <si>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</si>
  <si>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</si>
  <si>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</si>
  <si>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</si>
  <si>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</si>
  <si>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</si>
  <si>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</si>
  <si>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</si>
  <si>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</si>
  <si>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</si>
  <si>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</si>
  <si>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</si>
  <si>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</si>
  <si>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</si>
  <si>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</si>
  <si>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</si>
  <si>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</si>
  <si>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</si>
  <si>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</si>
  <si>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</si>
  <si>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</si>
  <si>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</si>
  <si>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</si>
  <si>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</si>
  <si>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</si>
  <si>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</si>
  <si>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</si>
  <si>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</si>
  <si>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</si>
  <si>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</si>
  <si>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</si>
  <si>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</si>
  <si>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</si>
  <si>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</si>
  <si>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</si>
  <si>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</si>
  <si>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</si>
  <si>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</si>
  <si>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</si>
  <si>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</si>
  <si>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</si>
  <si>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</si>
  <si>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</si>
  <si>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</si>
  <si>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</si>
  <si>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</si>
  <si>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</si>
  <si>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</si>
  <si>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</si>
  <si>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</si>
  <si>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</si>
  <si>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</si>
  <si>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</si>
  <si>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</si>
  <si>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</si>
  <si>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</si>
  <si>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</si>
  <si>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</si>
  <si>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</si>
  <si>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</si>
  <si>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</si>
  <si>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</si>
  <si>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</si>
  <si>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</si>
  <si>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</si>
  <si>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</si>
  <si>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</si>
  <si>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</si>
  <si>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</si>
  <si>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</si>
  <si>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</si>
  <si>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</si>
  <si>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</si>
  <si>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</si>
  <si>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</si>
  <si>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</si>
  <si>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</si>
  <si>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</si>
  <si>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</si>
  <si>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</si>
  <si>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</si>
  <si>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</si>
  <si>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</si>
  <si>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</si>
  <si>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</si>
  <si>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</si>
  <si>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</si>
  <si>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</si>
  <si>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</si>
  <si>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</si>
  <si>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</si>
  <si>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</si>
  <si>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</si>
  <si>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</si>
  <si>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</si>
  <si>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</si>
  <si>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</si>
  <si>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</si>
  <si>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</si>
  <si>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</si>
  <si>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</si>
  <si>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</si>
  <si>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</si>
  <si>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</si>
  <si>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</si>
  <si>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</si>
  <si>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</si>
  <si>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</si>
  <si>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</si>
  <si>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</si>
  <si>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</si>
  <si>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</si>
  <si>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</si>
  <si>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</si>
  <si>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</si>
  <si>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</si>
  <si>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</si>
  <si>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</si>
  <si>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</si>
  <si>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</si>
  <si>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</si>
  <si>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</si>
  <si>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</si>
  <si>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</si>
  <si>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</si>
  <si>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</si>
  <si>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</si>
  <si>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</si>
  <si>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</si>
  <si>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</si>
  <si>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</si>
  <si>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</si>
  <si>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</si>
  <si>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</si>
  <si>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</si>
  <si>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</si>
  <si>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</si>
  <si>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</si>
  <si>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</si>
  <si>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</si>
  <si>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</si>
  <si>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</si>
  <si>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</si>
  <si>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</si>
  <si>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</si>
  <si>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</si>
  <si>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</si>
  <si>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</si>
  <si>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</si>
  <si>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</si>
  <si>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</si>
  <si>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</si>
  <si>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</si>
  <si>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</si>
  <si>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</si>
  <si>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</si>
  <si>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</si>
  <si>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</si>
  <si>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</si>
  <si>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</si>
  <si>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</si>
  <si>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</si>
  <si>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</si>
  <si>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</si>
  <si>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</si>
  <si>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</si>
  <si>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</si>
  <si>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</si>
  <si>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</si>
  <si>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</si>
  <si>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</si>
  <si>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</si>
  <si>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</si>
  <si>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</si>
  <si>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</si>
  <si>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</si>
  <si>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</si>
  <si>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</si>
  <si>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</si>
  <si>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</si>
  <si>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</si>
  <si>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</si>
  <si>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</si>
  <si>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</si>
  <si>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</si>
  <si>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</si>
  <si>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</si>
  <si>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</si>
  <si>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</si>
  <si>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</si>
  <si>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</si>
  <si>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</si>
  <si>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</si>
  <si>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</si>
  <si>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</si>
  <si>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</si>
  <si>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</si>
  <si>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</si>
  <si>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</si>
  <si>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</si>
  <si>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</si>
  <si>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</si>
  <si>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</si>
  <si>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</si>
  <si>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</si>
  <si>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</si>
  <si>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</si>
  <si>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</si>
  <si>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</si>
  <si>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</si>
  <si>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</si>
  <si>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</si>
  <si>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</si>
  <si>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</si>
  <si>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</si>
  <si>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</si>
  <si>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</si>
  <si>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</si>
  <si>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</si>
  <si>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</si>
  <si>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</si>
  <si>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</si>
  <si>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</si>
  <si>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</si>
  <si>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</si>
  <si>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</si>
  <si>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</si>
  <si>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</si>
  <si>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</si>
  <si>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</si>
  <si>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</si>
  <si>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</si>
  <si>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</si>
  <si>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</si>
  <si>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</si>
  <si>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</si>
  <si>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</si>
  <si>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</si>
  <si>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</si>
  <si>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</si>
  <si>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</si>
  <si>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</si>
  <si>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</si>
  <si>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</si>
  <si>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</si>
  <si>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</si>
  <si>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</si>
  <si>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</si>
  <si>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</si>
  <si>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</si>
  <si>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</si>
  <si>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</si>
  <si>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</si>
  <si>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</si>
  <si>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</si>
  <si>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</si>
  <si>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</si>
  <si>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</si>
  <si>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</si>
  <si>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</si>
  <si>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</si>
  <si>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</si>
  <si>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</si>
  <si>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</si>
  <si>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</si>
  <si>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</si>
  <si>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</si>
  <si>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</si>
  <si>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</si>
  <si>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</si>
  <si>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</si>
  <si>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</si>
  <si>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</si>
  <si>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</si>
  <si>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</si>
  <si>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</si>
  <si>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</si>
  <si>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</si>
  <si>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</si>
  <si>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</si>
  <si>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</si>
  <si>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</si>
  <si>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</si>
  <si>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</si>
  <si>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</si>
  <si>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</si>
  <si>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</si>
  <si>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</si>
  <si>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</si>
  <si>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</si>
  <si>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</si>
  <si>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</si>
  <si>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</si>
  <si>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</si>
  <si>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</si>
  <si>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</si>
  <si>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</si>
  <si>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</si>
  <si>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</si>
  <si>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</si>
  <si>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</si>
  <si>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</si>
  <si>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</si>
  <si>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</si>
  <si>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</si>
  <si>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</si>
  <si>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</si>
  <si>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</si>
  <si>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</si>
  <si>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</si>
  <si>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</si>
  <si>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</si>
  <si>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</si>
  <si>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</si>
  <si>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</si>
  <si>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</si>
  <si>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</si>
  <si>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</si>
  <si>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</si>
  <si>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</si>
  <si>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</si>
  <si>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</si>
  <si>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</si>
  <si>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</si>
  <si>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</si>
  <si>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</si>
  <si>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</si>
  <si>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</si>
  <si>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</si>
  <si>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</si>
  <si>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</si>
  <si>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</si>
  <si>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</si>
  <si>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</si>
  <si>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</si>
  <si>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</si>
  <si>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</si>
  <si>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</si>
  <si>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</si>
  <si>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</si>
  <si>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</si>
  <si>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</si>
  <si>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</si>
  <si>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</si>
  <si>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</si>
  <si>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</si>
  <si>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</si>
  <si>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</si>
  <si>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</si>
  <si>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</si>
  <si>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</si>
  <si>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</si>
  <si>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</si>
  <si>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</si>
  <si>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</si>
  <si>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</si>
  <si>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</si>
  <si>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</si>
  <si>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</si>
  <si>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</si>
  <si>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</si>
  <si>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</si>
  <si>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</si>
  <si>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</si>
  <si>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</si>
  <si>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</si>
  <si>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</si>
  <si>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</si>
  <si>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</si>
  <si>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</si>
  <si>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</si>
  <si>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</si>
  <si>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</si>
  <si>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</si>
  <si>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</si>
  <si>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</si>
  <si>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</si>
  <si>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</si>
  <si>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</si>
  <si>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</si>
  <si>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</si>
  <si>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</si>
  <si>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</si>
  <si>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</si>
  <si>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</si>
  <si>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</si>
  <si>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</si>
  <si>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</si>
  <si>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</si>
  <si>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</si>
  <si>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</si>
  <si>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</si>
  <si>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</si>
  <si>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</si>
  <si>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</si>
  <si>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</si>
  <si>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</si>
  <si>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</si>
  <si>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</si>
  <si>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</si>
  <si>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</si>
  <si>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</si>
  <si>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</si>
  <si>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</si>
  <si>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</si>
  <si>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</si>
  <si>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</si>
  <si>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</si>
  <si>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</si>
  <si>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</si>
  <si>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</si>
  <si>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</si>
  <si>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</si>
  <si>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</si>
  <si>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</si>
  <si>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</si>
  <si>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</si>
  <si>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</si>
  <si>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</si>
  <si>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</si>
  <si>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</si>
  <si>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</si>
  <si>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</si>
  <si>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</si>
  <si>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</si>
  <si>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</si>
  <si>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</si>
  <si>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</si>
  <si>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</si>
  <si>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</si>
  <si>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</si>
  <si>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</si>
  <si>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</si>
  <si>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</si>
  <si>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</si>
  <si>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</si>
  <si>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</si>
  <si>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</si>
  <si>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</si>
  <si>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</si>
  <si>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</si>
  <si>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</si>
  <si>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</si>
  <si>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</si>
  <si>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</si>
  <si>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</si>
  <si>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</si>
  <si>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</si>
  <si>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</si>
  <si>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</si>
  <si>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</si>
  <si>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</si>
  <si>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</si>
  <si>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</si>
  <si>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</si>
  <si>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</si>
  <si>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</si>
  <si>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</si>
  <si>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</si>
  <si>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</si>
  <si>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</si>
  <si>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</si>
  <si>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</si>
  <si>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</si>
  <si>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</si>
  <si>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</si>
  <si>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</si>
  <si>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</si>
  <si>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</si>
  <si>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</si>
  <si>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</si>
  <si>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</si>
  <si>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</si>
  <si>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</si>
  <si>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</si>
  <si>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</si>
  <si>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</si>
  <si>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</si>
  <si>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</si>
  <si>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</si>
  <si>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</si>
  <si>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</si>
  <si>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</si>
  <si>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</si>
  <si>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</si>
  <si>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</si>
  <si>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</si>
  <si>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</si>
  <si>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</si>
  <si>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</si>
  <si>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</si>
  <si>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</si>
  <si>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</si>
  <si>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</si>
  <si>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</si>
  <si>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</si>
  <si>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</si>
  <si>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</si>
  <si>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</si>
  <si>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</si>
  <si>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</si>
  <si>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</si>
  <si>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</si>
  <si>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</si>
  <si>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</si>
  <si>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</si>
  <si>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</si>
  <si>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</si>
  <si>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</si>
  <si>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</si>
  <si>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</si>
  <si>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</si>
  <si>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</si>
  <si>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</si>
  <si>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</si>
  <si>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</si>
  <si>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</si>
  <si>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</si>
  <si>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</si>
  <si>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</si>
  <si>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</si>
  <si>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</si>
  <si>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</si>
  <si>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</si>
  <si>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</si>
  <si>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</si>
  <si>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</si>
  <si>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</si>
  <si>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</si>
  <si>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</si>
  <si>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</si>
  <si>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</si>
  <si>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</si>
  <si>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</si>
  <si>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</si>
  <si>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</si>
  <si>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</si>
  <si>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</si>
  <si>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</si>
  <si>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</si>
  <si>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</si>
  <si>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</si>
  <si>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</si>
  <si>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</si>
  <si>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</si>
  <si>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</si>
  <si>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</si>
  <si>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</si>
  <si>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</si>
  <si>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</si>
  <si>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</si>
  <si>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</si>
  <si>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</si>
  <si>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</si>
  <si>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</si>
  <si>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</si>
  <si>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</si>
  <si>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</si>
  <si>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</si>
  <si>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</si>
  <si>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</si>
  <si>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</si>
  <si>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</si>
  <si>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</si>
  <si>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</si>
  <si>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</si>
  <si>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</si>
  <si>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</si>
  <si>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</si>
  <si>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</si>
  <si>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</si>
  <si>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</si>
  <si>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</si>
  <si>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</si>
  <si>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</si>
  <si>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</si>
  <si>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</si>
  <si>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</si>
  <si>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</si>
  <si>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</si>
  <si>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</si>
  <si>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</si>
  <si>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</si>
  <si>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</si>
  <si>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</si>
  <si>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</si>
  <si>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</si>
  <si>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</si>
  <si>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</si>
  <si>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</si>
  <si>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</si>
  <si>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</si>
  <si>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</si>
  <si>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</si>
  <si>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</si>
  <si>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</si>
  <si>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</si>
  <si>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</si>
  <si>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</si>
  <si>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</si>
  <si>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</si>
  <si>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</si>
  <si>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</si>
  <si>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</si>
  <si>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</si>
  <si>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</si>
  <si>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</si>
  <si>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</si>
  <si>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</si>
  <si>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</si>
  <si>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</si>
  <si>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</si>
  <si>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</si>
  <si>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</si>
  <si>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</si>
  <si>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</si>
  <si>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</si>
  <si>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</si>
  <si>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</si>
  <si>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</si>
  <si>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</si>
  <si>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</si>
  <si>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</si>
  <si>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</si>
  <si>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</si>
  <si>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</si>
  <si>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</si>
  <si>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</si>
  <si>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</si>
  <si>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</si>
  <si>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</si>
  <si>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</si>
  <si>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</si>
  <si>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</si>
  <si>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</si>
  <si>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</si>
  <si>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</si>
  <si>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</si>
  <si>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</si>
  <si>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</si>
  <si>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</si>
  <si>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</si>
  <si>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</si>
  <si>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</si>
  <si>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</si>
  <si>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</si>
  <si>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</si>
  <si>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</si>
  <si>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</si>
  <si>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</si>
  <si>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</si>
  <si>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</si>
  <si>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</si>
  <si>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</si>
  <si>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</si>
  <si>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</si>
  <si>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</si>
  <si>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</si>
  <si>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</si>
  <si>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</si>
  <si>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</si>
  <si>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</si>
  <si>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</si>
  <si>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</si>
  <si>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</si>
  <si>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</si>
  <si>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</si>
  <si>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</si>
  <si>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</si>
  <si>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</si>
  <si>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</si>
  <si>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</si>
  <si>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</si>
  <si>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</si>
  <si>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</si>
  <si>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</si>
  <si>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</si>
  <si>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</si>
  <si>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</si>
  <si>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</si>
  <si>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</si>
  <si>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</si>
  <si>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</si>
  <si>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</si>
  <si>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</si>
  <si>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</si>
  <si>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</si>
  <si>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</si>
  <si>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</si>
  <si>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</si>
  <si>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</si>
  <si>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</si>
  <si>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</si>
  <si>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</si>
  <si>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</si>
  <si>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</si>
  <si>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</si>
  <si>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</si>
  <si>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</si>
  <si>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</si>
  <si>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</si>
  <si>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</si>
  <si>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</si>
  <si>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</si>
  <si>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</si>
  <si>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</si>
  <si>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</si>
  <si>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</si>
  <si>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</si>
  <si>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</si>
  <si>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</si>
  <si>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</si>
  <si>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</si>
  <si>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</si>
  <si>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</si>
  <si>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</si>
  <si>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</si>
  <si>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</si>
  <si>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</si>
  <si>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</si>
  <si>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</si>
  <si>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</si>
  <si>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</si>
  <si>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</si>
  <si>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</si>
  <si>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</si>
  <si>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</si>
  <si>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</si>
  <si>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</si>
  <si>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</si>
  <si>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</si>
  <si>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</si>
  <si>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</si>
  <si>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</si>
  <si>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</si>
  <si>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</si>
  <si>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</si>
  <si>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</si>
  <si>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</si>
  <si>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</si>
  <si>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</si>
  <si>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</si>
  <si>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</si>
  <si>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</si>
  <si>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</si>
  <si>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</si>
  <si>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</si>
  <si>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</si>
  <si>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</si>
  <si>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</si>
  <si>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</si>
  <si>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</si>
  <si>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</si>
  <si>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</si>
  <si>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</si>
  <si>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</si>
  <si>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</si>
  <si>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</si>
  <si>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</si>
  <si>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</si>
  <si>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</si>
  <si>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</si>
  <si>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</si>
  <si>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</si>
  <si>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</si>
  <si>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</si>
  <si>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</si>
  <si>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</si>
  <si>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</si>
  <si>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</si>
  <si>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</si>
  <si>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</si>
  <si>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</si>
  <si>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</si>
  <si>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</si>
  <si>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</si>
  <si>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</si>
  <si>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</si>
  <si>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</si>
  <si>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</si>
  <si>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</si>
  <si>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</si>
  <si>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</si>
  <si>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</si>
  <si>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</si>
  <si>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</si>
  <si>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</si>
  <si>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</si>
  <si>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</si>
  <si>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</si>
  <si>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</si>
  <si>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</si>
  <si>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</si>
  <si>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</si>
  <si>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</si>
  <si>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</si>
  <si>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</si>
  <si>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</si>
  <si>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</si>
  <si>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</si>
  <si>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</si>
  <si>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</si>
  <si>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</si>
  <si>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</si>
  <si>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</si>
  <si>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</si>
  <si>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</si>
  <si>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</si>
  <si>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</si>
  <si>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</si>
  <si>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</si>
  <si>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</si>
  <si>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</si>
  <si>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</si>
  <si>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</si>
  <si>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</si>
  <si>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</si>
  <si>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</si>
  <si>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</si>
  <si>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</si>
  <si>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</si>
  <si>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</si>
  <si>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</si>
  <si>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</si>
  <si>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</si>
  <si>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</si>
  <si>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</si>
  <si>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</si>
  <si>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</si>
  <si>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</si>
  <si>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</si>
  <si>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</si>
  <si>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</si>
  <si>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</si>
  <si>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</si>
  <si>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</si>
  <si>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</si>
  <si>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</si>
  <si>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</si>
  <si>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</si>
  <si>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</si>
  <si>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</si>
  <si>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</si>
  <si>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</si>
  <si>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</si>
  <si>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</si>
  <si>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</si>
  <si>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</si>
  <si>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</si>
  <si>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</si>
  <si>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</si>
  <si>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</si>
  <si>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</si>
  <si>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</si>
  <si>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</si>
  <si>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</si>
  <si>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</si>
  <si>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</si>
  <si>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</si>
  <si>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</si>
  <si>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</si>
  <si>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</si>
  <si>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</si>
  <si>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</si>
  <si>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</si>
  <si>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</si>
  <si>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</si>
  <si>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</si>
  <si>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</si>
  <si>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</si>
  <si>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</si>
  <si>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</si>
  <si>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</si>
  <si>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</si>
  <si>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</si>
  <si>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</si>
  <si>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</si>
  <si>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</si>
  <si>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</si>
  <si>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</si>
  <si>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</si>
  <si>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</si>
  <si>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</si>
  <si>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</si>
  <si>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</si>
  <si>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</si>
  <si>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</si>
  <si>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</si>
  <si>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</si>
  <si>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</si>
  <si>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</si>
  <si>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</si>
  <si>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</si>
  <si>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</si>
  <si>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</si>
  <si>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</si>
  <si>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</si>
  <si>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</si>
  <si>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</si>
  <si>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</si>
  <si>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</si>
  <si>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</si>
  <si>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</si>
  <si>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</si>
  <si>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</si>
  <si>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</si>
  <si>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</si>
  <si>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</si>
  <si>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</si>
  <si>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</si>
  <si>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</si>
  <si>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</si>
  <si>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</si>
  <si>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</si>
  <si>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</si>
  <si>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</si>
  <si>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</si>
  <si>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</si>
  <si>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</si>
  <si>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</si>
  <si>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</si>
  <si>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</si>
  <si>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</si>
  <si>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</si>
  <si>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</si>
  <si>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</si>
  <si>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</si>
  <si>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</si>
  <si>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</si>
  <si>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</si>
  <si>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</si>
  <si>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</si>
  <si>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</si>
  <si>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</si>
  <si>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</si>
  <si>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</si>
  <si>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</si>
  <si>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</si>
  <si>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</si>
  <si>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</si>
  <si>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</si>
  <si>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</si>
  <si>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</si>
  <si>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</si>
  <si>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</si>
  <si>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</si>
  <si>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</si>
  <si>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</si>
  <si>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</si>
  <si>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</si>
  <si>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</si>
  <si>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</si>
  <si>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</si>
  <si>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</si>
  <si>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</si>
  <si>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</si>
  <si>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</si>
  <si>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</si>
  <si>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</si>
  <si>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</si>
  <si>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</si>
  <si>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</si>
  <si>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</si>
  <si>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</si>
  <si>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</si>
  <si>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</si>
  <si>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</si>
  <si>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</si>
  <si>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</si>
  <si>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</si>
  <si>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</si>
  <si>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</si>
  <si>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</si>
  <si>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</si>
  <si>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</si>
  <si>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</si>
  <si>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</si>
  <si>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</si>
  <si>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</si>
  <si>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</si>
  <si>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</si>
  <si>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</si>
  <si>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</si>
  <si>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</si>
  <si>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</si>
  <si>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</si>
  <si>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</si>
  <si>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</si>
  <si>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</si>
  <si>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</si>
  <si>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</si>
  <si>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</si>
  <si>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</si>
  <si>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</si>
  <si>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</si>
  <si>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</si>
  <si>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</si>
  <si>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</si>
  <si>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</si>
  <si>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</si>
  <si>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</si>
  <si>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</si>
  <si>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</si>
  <si>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</si>
  <si>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</si>
  <si>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</si>
  <si>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</si>
  <si>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</si>
  <si>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</si>
  <si>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</si>
  <si>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</si>
  <si>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</si>
  <si>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</si>
  <si>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</si>
  <si>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</si>
  <si>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</si>
  <si>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</si>
  <si>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</si>
  <si>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</si>
  <si>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</si>
  <si>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</si>
  <si>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</si>
  <si>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</si>
  <si>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</si>
  <si>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</si>
  <si>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</si>
  <si>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</si>
  <si>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</si>
  <si>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</si>
  <si>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</si>
  <si>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</si>
  <si>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</si>
  <si>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</si>
  <si>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</si>
  <si>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</si>
  <si>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</si>
  <si>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</si>
  <si>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</si>
  <si>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</si>
  <si>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</si>
  <si>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</si>
  <si>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</si>
  <si>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</si>
  <si>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</si>
  <si>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</si>
  <si>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</si>
  <si>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</si>
  <si>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</si>
  <si>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</si>
  <si>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</si>
  <si>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</si>
  <si>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</si>
  <si>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</si>
  <si>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</si>
  <si>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</si>
  <si>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</si>
  <si>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</si>
  <si>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</si>
  <si>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</si>
  <si>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</si>
  <si>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</si>
  <si>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</si>
  <si>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</si>
  <si>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</si>
  <si>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</si>
  <si>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</si>
  <si>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</si>
  <si>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</si>
  <si>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</si>
  <si>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</si>
  <si>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</si>
  <si>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</si>
  <si>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</si>
  <si>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</si>
  <si>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</si>
  <si>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</si>
  <si>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</si>
  <si>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</si>
  <si>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</si>
  <si>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</si>
  <si>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</si>
  <si>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</si>
  <si>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</si>
  <si>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</si>
  <si>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</si>
  <si>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</si>
  <si>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</si>
  <si>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</si>
  <si>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</si>
  <si>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</si>
  <si>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</si>
  <si>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</si>
  <si>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</si>
  <si>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</si>
  <si>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</si>
  <si>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</si>
  <si>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</si>
  <si>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</si>
  <si>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</si>
  <si>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</si>
  <si>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</si>
  <si>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</si>
  <si>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</si>
  <si>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</si>
  <si>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</si>
  <si>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</si>
  <si>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</si>
  <si>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</si>
  <si>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</si>
  <si>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</si>
  <si>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</si>
  <si>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</si>
  <si>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</si>
  <si>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</si>
  <si>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</si>
  <si>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</si>
  <si>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</si>
  <si>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</si>
  <si>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</si>
  <si>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</si>
  <si>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</si>
  <si>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</si>
  <si>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</si>
  <si>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</si>
  <si>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</si>
  <si>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</si>
  <si>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</si>
  <si>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</si>
  <si>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</si>
  <si>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</si>
  <si>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</si>
  <si>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</si>
  <si>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</si>
  <si>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</si>
  <si>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</si>
  <si>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</si>
  <si>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</si>
  <si>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</si>
  <si>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</si>
  <si>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</si>
  <si>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</si>
  <si>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</si>
  <si>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</si>
  <si>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</si>
  <si>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</si>
  <si>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</si>
  <si>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</si>
  <si>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</si>
  <si>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</si>
  <si>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</si>
  <si>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</si>
  <si>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</si>
  <si>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</si>
  <si>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</si>
  <si>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</si>
  <si>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</si>
  <si>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</si>
  <si>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</si>
  <si>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</si>
  <si>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</si>
  <si>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</si>
  <si>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</si>
  <si>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</si>
  <si>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</si>
  <si>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</si>
  <si>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</si>
  <si>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</si>
  <si>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</si>
  <si>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</si>
  <si>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</si>
  <si>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</si>
  <si>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</si>
  <si>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</si>
  <si>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</si>
  <si>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</si>
  <si>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</si>
  <si>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</si>
  <si>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</si>
  <si>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</si>
  <si>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</si>
  <si>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</si>
  <si>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</si>
  <si>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</si>
  <si>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</si>
  <si>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</si>
  <si>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</si>
  <si>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</si>
  <si>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</si>
  <si>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</si>
  <si>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</si>
  <si>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</si>
  <si>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</si>
  <si>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</si>
  <si>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</si>
  <si>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</si>
  <si>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</si>
  <si>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</si>
  <si>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</si>
  <si>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</si>
  <si>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</si>
  <si>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</si>
  <si>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</si>
  <si>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</si>
  <si>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</si>
  <si>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</si>
  <si>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</si>
  <si>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</si>
  <si>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</si>
  <si>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</si>
  <si>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</si>
  <si>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</si>
  <si>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</si>
  <si>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</si>
  <si>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</si>
  <si>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</si>
  <si>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</si>
  <si>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</si>
  <si>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</si>
  <si>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</si>
  <si>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</si>
  <si>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</si>
  <si>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</si>
  <si>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</si>
  <si>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</si>
  <si>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</si>
  <si>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</si>
  <si>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</si>
  <si>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</si>
  <si>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</si>
  <si>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</si>
  <si>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</si>
  <si>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</si>
  <si>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</si>
  <si>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</si>
  <si>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</si>
  <si>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</si>
  <si>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</si>
  <si>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</si>
  <si>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</si>
  <si>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</si>
  <si>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</si>
  <si>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</si>
  <si>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</si>
  <si>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</si>
  <si>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</si>
  <si>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</si>
  <si>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</si>
  <si>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</si>
  <si>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</si>
  <si>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</si>
  <si>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</si>
  <si>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</si>
  <si>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</si>
  <si>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</si>
  <si>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</si>
  <si>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</si>
  <si>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</si>
  <si>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</si>
  <si>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</si>
  <si>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</si>
  <si>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</si>
  <si>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</si>
  <si>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</si>
  <si>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</si>
  <si>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</si>
  <si>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</si>
  <si>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</si>
  <si>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</si>
  <si>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</si>
  <si>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</si>
  <si>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</si>
  <si>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</si>
  <si>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</si>
  <si>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</si>
  <si>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</si>
  <si>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</si>
  <si>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</si>
  <si>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</si>
  <si>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</si>
  <si>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</si>
  <si>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</si>
  <si>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</si>
  <si>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</si>
  <si>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</si>
  <si>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</si>
  <si>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</si>
  <si>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</si>
  <si>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</si>
  <si>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</si>
  <si>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</si>
  <si>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</si>
  <si>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</si>
  <si>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</si>
  <si>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</si>
  <si>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</si>
  <si>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</si>
  <si>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</si>
  <si>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</si>
  <si>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</si>
  <si>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</si>
  <si>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</si>
  <si>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</si>
  <si>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</si>
  <si>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</si>
  <si>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</si>
  <si>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</si>
  <si>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</si>
  <si>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</si>
  <si>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</si>
  <si>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</si>
  <si>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</si>
  <si>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</si>
  <si>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</si>
  <si>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</si>
  <si>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</si>
  <si>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</si>
  <si>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</si>
  <si>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</si>
  <si>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</si>
  <si>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</si>
  <si>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</si>
  <si>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</si>
  <si>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</si>
  <si>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</si>
  <si>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</si>
  <si>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</si>
  <si>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</si>
  <si>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</si>
  <si>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</si>
  <si>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</si>
  <si>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</si>
  <si>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</si>
  <si>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</si>
  <si>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</si>
  <si>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</si>
  <si>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</si>
  <si>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</si>
  <si>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</si>
  <si>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</si>
  <si>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</si>
  <si>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</si>
  <si>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</si>
  <si>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</si>
  <si>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</si>
  <si>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</si>
  <si>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</si>
  <si>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</si>
  <si>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</si>
  <si>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</si>
  <si>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</si>
  <si>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</si>
  <si>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</si>
  <si>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</si>
  <si>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</si>
  <si>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</si>
  <si>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</si>
  <si>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</si>
  <si>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</si>
  <si>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</si>
  <si>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</si>
  <si>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</si>
  <si>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</si>
  <si>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</si>
  <si>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</si>
  <si>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</si>
  <si>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</si>
  <si>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</si>
  <si>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</si>
  <si>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</si>
  <si>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</si>
  <si>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</si>
  <si>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</si>
  <si>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</si>
  <si>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</si>
  <si>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</si>
  <si>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</si>
  <si>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</si>
  <si>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</si>
  <si>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</si>
  <si>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</si>
  <si>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</si>
  <si>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</si>
  <si>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</si>
  <si>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</si>
  <si>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</si>
  <si>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</si>
  <si>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</si>
  <si>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</si>
  <si>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</si>
  <si>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</si>
  <si>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</si>
  <si>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</si>
  <si>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</si>
  <si>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</si>
  <si>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</si>
  <si>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</si>
  <si>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</si>
  <si>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</si>
  <si>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</si>
  <si>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</si>
  <si>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</si>
  <si>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</si>
  <si>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</si>
  <si>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</si>
  <si>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</si>
  <si>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</si>
  <si>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</si>
  <si>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</si>
  <si>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</si>
  <si>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</si>
  <si>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</si>
  <si>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</si>
  <si>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</si>
  <si>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</si>
  <si>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</si>
  <si>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</si>
  <si>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</si>
  <si>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</si>
  <si>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</si>
  <si>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</si>
  <si>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</si>
  <si>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</si>
  <si>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</si>
  <si>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</si>
  <si>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</si>
  <si>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</si>
  <si>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</si>
  <si>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</si>
  <si>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</si>
  <si>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</si>
  <si>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</si>
  <si>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</si>
  <si>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</si>
  <si>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</si>
  <si>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</si>
  <si>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</si>
  <si>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</si>
  <si>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</si>
  <si>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</si>
  <si>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</si>
  <si>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</si>
  <si>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</si>
  <si>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</si>
  <si>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</si>
  <si>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</si>
  <si>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</si>
  <si>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</si>
  <si>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</si>
  <si>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</si>
  <si>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</si>
  <si>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</si>
  <si>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</si>
  <si>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</si>
  <si>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</si>
  <si>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</si>
  <si>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</si>
  <si>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</si>
  <si>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</si>
  <si>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</si>
  <si>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</si>
  <si>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</si>
  <si>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</si>
  <si>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</si>
  <si>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</si>
  <si>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</si>
  <si>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</si>
  <si>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Tri Star Metals, LLC</t>
  </si>
  <si>
    <t>36-3392123</t>
  </si>
  <si>
    <t>D&amp;B</t>
  </si>
  <si>
    <t>611 West Lamm Road, Freeport, IL, 61032</t>
  </si>
  <si>
    <t>Bud Maidak</t>
  </si>
  <si>
    <t>630-384-8433</t>
  </si>
  <si>
    <t>bmaidak@tristarmetals.com</t>
  </si>
  <si>
    <t>Matthew Perry</t>
  </si>
  <si>
    <t xml:space="preserve">Director of Metallurgy and Product Engineering  </t>
  </si>
  <si>
    <t>MPerry@tristarmetals.com</t>
  </si>
  <si>
    <t xml:space="preserve">855-874-7827 </t>
  </si>
  <si>
    <t>Per California Proposition 65</t>
  </si>
  <si>
    <t>For customers in the EU</t>
  </si>
  <si>
    <t>Stainless Steel Bar and Wire, Nickel Alloys Bar and Wire (with exception to Alloy 22, L605, C276 and HX; which contain the element W) and Aluminum Bar (with exception to Alloys 6026 and 6028; which contain SN)</t>
  </si>
  <si>
    <t>As to the manufacture of base steel material, document review only.</t>
  </si>
  <si>
    <t>Per our Corrective Action Procedure</t>
  </si>
  <si>
    <t>TRI STAR METALS Supplier Survey - New Suppliers (Quality Critical)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</si>
</sst>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4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6"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89"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2" fillId="0" borderId="0" xfId="0" applyFont="1"/>
    <xf numFmtId="164"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5" fillId="33" borderId="10" xfId="0" applyFont="1" applyFill="1" applyBorder="1" applyAlignment="1" applyProtection="1">
      <alignment horizontal="left" vertical="center"/>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61" xfId="487" applyNumberFormat="1" applyFont="1" applyFill="1" applyBorder="1" applyAlignment="1" applyProtection="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maidak@tristarmetal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Perry@tristarmetal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6"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7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33.75">
      <c r="A13" s="357"/>
      <c r="B13" s="2">
        <v>1</v>
      </c>
      <c r="C13" s="37" t="s">
        <v>1111</v>
      </c>
      <c r="D13" s="39" t="s">
        <v>899</v>
      </c>
      <c r="E13" s="196" t="s">
        <v>876</v>
      </c>
      <c r="F13" s="196"/>
      <c r="G13" s="34"/>
    </row>
    <row r="14" spans="1:7" ht="45">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45" customHeight="1">
      <c r="A29" s="357"/>
      <c r="B29" s="370"/>
      <c r="C29" s="364"/>
      <c r="D29" s="367"/>
      <c r="E29" s="355"/>
      <c r="F29" s="198" t="s">
        <v>63</v>
      </c>
      <c r="G29" s="34"/>
    </row>
    <row r="30" spans="1:7" ht="62.4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4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26.75">
      <c r="A36" s="357"/>
      <c r="B36" s="371"/>
      <c r="C36" s="365"/>
      <c r="D36" s="368"/>
      <c r="E36" s="356"/>
      <c r="F36" s="199" t="s">
        <v>71</v>
      </c>
      <c r="G36" s="34"/>
    </row>
    <row r="37" spans="1:7" ht="123.75">
      <c r="A37" s="357"/>
      <c r="B37" s="171">
        <v>3.01</v>
      </c>
      <c r="C37" s="172" t="s">
        <v>72</v>
      </c>
      <c r="D37" s="39" t="s">
        <v>2363</v>
      </c>
      <c r="E37" s="200" t="s">
        <v>1351</v>
      </c>
      <c r="F37" s="201" t="s">
        <v>1457</v>
      </c>
      <c r="G37" s="34"/>
    </row>
    <row r="38" spans="1:7" ht="112.5">
      <c r="A38" s="357"/>
      <c r="B38" s="171">
        <v>3.02</v>
      </c>
      <c r="C38" s="172" t="s">
        <v>1384</v>
      </c>
      <c r="D38" s="39" t="s">
        <v>2364</v>
      </c>
      <c r="E38" s="200" t="s">
        <v>1399</v>
      </c>
      <c r="F38" s="201" t="s">
        <v>1458</v>
      </c>
      <c r="G38" s="34"/>
    </row>
    <row r="39" spans="1:7" ht="101.25">
      <c r="A39" s="357"/>
      <c r="B39" s="182">
        <v>4</v>
      </c>
      <c r="C39" s="181" t="s">
        <v>1554</v>
      </c>
      <c r="D39" s="39" t="s">
        <v>2365</v>
      </c>
      <c r="E39" s="37" t="s">
        <v>2307</v>
      </c>
      <c r="F39" s="37" t="s">
        <v>1555</v>
      </c>
      <c r="G39" s="34"/>
    </row>
    <row r="40" spans="1:7" ht="56.25">
      <c r="A40" s="357"/>
      <c r="B40" s="171">
        <v>4.01</v>
      </c>
      <c r="C40" s="181" t="s">
        <v>1554</v>
      </c>
      <c r="D40" s="39" t="s">
        <v>2367</v>
      </c>
      <c r="E40" s="37" t="s">
        <v>2321</v>
      </c>
      <c r="F40" s="37" t="s">
        <v>2326</v>
      </c>
      <c r="G40" s="34"/>
    </row>
    <row r="41" spans="1:7" ht="56.25">
      <c r="A41" s="357"/>
      <c r="B41" s="171" t="s">
        <v>2354</v>
      </c>
      <c r="C41" s="181" t="s">
        <v>1554</v>
      </c>
      <c r="D41" s="39" t="s">
        <v>2366</v>
      </c>
      <c r="E41" s="37" t="s">
        <v>2357</v>
      </c>
      <c r="F41" s="37" t="s">
        <v>2355</v>
      </c>
      <c r="G41" s="34"/>
    </row>
    <row r="42" spans="1:7" ht="56.25">
      <c r="A42" s="357"/>
      <c r="B42" s="171" t="s">
        <v>2399</v>
      </c>
      <c r="C42" s="181" t="s">
        <v>1554</v>
      </c>
      <c r="D42" s="39" t="s">
        <v>2406</v>
      </c>
      <c r="E42" s="37" t="s">
        <v>2356</v>
      </c>
      <c r="F42" s="37" t="s">
        <v>2400</v>
      </c>
      <c r="G42" s="34"/>
    </row>
    <row r="43" spans="1:7" ht="123.75">
      <c r="A43" s="357"/>
      <c r="B43" s="193">
        <v>4.0999999999999996</v>
      </c>
      <c r="C43" s="181" t="s">
        <v>2405</v>
      </c>
      <c r="D43" s="194">
        <v>42867</v>
      </c>
      <c r="E43" s="202" t="s">
        <v>2408</v>
      </c>
      <c r="F43" s="37" t="s">
        <v>2407</v>
      </c>
      <c r="G43" s="34"/>
    </row>
    <row r="44" spans="1:7" ht="78.75">
      <c r="A44" s="357"/>
      <c r="B44" s="193">
        <v>4.2</v>
      </c>
      <c r="C44" s="181" t="s">
        <v>2405</v>
      </c>
      <c r="D44" s="194">
        <v>42704</v>
      </c>
      <c r="E44" s="202" t="s">
        <v>2625</v>
      </c>
      <c r="F44" s="37" t="s">
        <v>2598</v>
      </c>
      <c r="G44" s="34"/>
    </row>
    <row r="45" spans="1:7" ht="157.5">
      <c r="A45" s="357"/>
      <c r="B45" s="243">
        <v>5</v>
      </c>
      <c r="C45" s="181" t="s">
        <v>2405</v>
      </c>
      <c r="D45" s="194">
        <v>42867</v>
      </c>
      <c r="E45" s="202" t="s">
        <v>13032</v>
      </c>
      <c r="F45" s="37" t="s">
        <v>12754</v>
      </c>
      <c r="G45" s="34"/>
    </row>
    <row r="46" spans="1:7" ht="45">
      <c r="A46" s="357"/>
      <c r="B46" s="193">
        <v>5.01</v>
      </c>
      <c r="C46" s="181" t="s">
        <v>2405</v>
      </c>
      <c r="D46" s="194">
        <v>42907</v>
      </c>
      <c r="E46" s="202" t="s">
        <v>13052</v>
      </c>
      <c r="F46" s="37" t="s">
        <v>12754</v>
      </c>
      <c r="G46" s="34"/>
    </row>
    <row r="47" spans="1:7" ht="67.5">
      <c r="A47" s="357"/>
      <c r="B47" s="193">
        <v>5.0999999999999996</v>
      </c>
      <c r="C47" s="181" t="s">
        <v>2405</v>
      </c>
      <c r="D47" s="194">
        <v>43070</v>
      </c>
      <c r="E47" s="202" t="s">
        <v>13247</v>
      </c>
      <c r="F47" s="37" t="s">
        <v>13248</v>
      </c>
      <c r="G47" s="34"/>
    </row>
    <row r="48" spans="1:7" ht="56.25">
      <c r="A48" s="357"/>
      <c r="B48" s="193">
        <v>5.1100000000000003</v>
      </c>
      <c r="C48" s="181" t="s">
        <v>13489</v>
      </c>
      <c r="D48" s="194">
        <v>43217</v>
      </c>
      <c r="E48" s="202" t="s">
        <v>13617</v>
      </c>
      <c r="F48" s="37" t="s">
        <v>13523</v>
      </c>
      <c r="G48" s="34"/>
    </row>
    <row r="49" spans="1:7" ht="56.25">
      <c r="A49" s="357"/>
      <c r="B49" s="193">
        <v>5.12</v>
      </c>
      <c r="C49" s="181" t="s">
        <v>13489</v>
      </c>
      <c r="D49" s="194">
        <v>43581</v>
      </c>
      <c r="E49" s="202" t="s">
        <v>13617</v>
      </c>
      <c r="F49" s="37" t="s">
        <v>14191</v>
      </c>
      <c r="G49" s="34"/>
    </row>
    <row r="50" spans="1:7" ht="78.75">
      <c r="A50" s="357"/>
      <c r="B50" s="243">
        <v>6</v>
      </c>
      <c r="C50" s="181" t="s">
        <v>13489</v>
      </c>
      <c r="D50" s="194">
        <v>43964</v>
      </c>
      <c r="E50" s="202" t="s">
        <v>14433</v>
      </c>
      <c r="F50" s="37" t="s">
        <v>14204</v>
      </c>
      <c r="G50" s="34"/>
    </row>
    <row r="51" spans="1:7" ht="45">
      <c r="A51" s="357"/>
      <c r="B51" s="193">
        <v>6.01</v>
      </c>
      <c r="C51" s="181" t="s">
        <v>13489</v>
      </c>
      <c r="D51" s="194">
        <v>43970</v>
      </c>
      <c r="E51" s="202" t="s">
        <v>15503</v>
      </c>
      <c r="F51" s="202" t="s">
        <v>14204</v>
      </c>
      <c r="G51" s="34"/>
    </row>
    <row r="52" spans="1:7" ht="13.5" thickBot="1">
      <c r="A52" s="358"/>
      <c r="B52" s="359" t="str">
        <f ca="1">OFFSET(L!$C$1,MATCH("General"&amp;"Cpy",L!$A:$A,0)-1,SL,,)</f>
        <v>© 2020 Responsible Minerals Initiative. All rights reserved.</v>
      </c>
      <c r="C52" s="359"/>
      <c r="D52" s="359"/>
      <c r="E52" s="359"/>
      <c r="F52" s="359"/>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0" t="str">
        <f ca="1">OFFSET(L!$C$1,MATCH("Declaration"&amp;ADDRESS(ROW(),COLUMN(),4),L!$A:$A,0)-1,SL,,)</f>
        <v>Conflict Minerals Reporting Template (CMRT)</v>
      </c>
      <c r="E2" s="411"/>
      <c r="F2" s="411"/>
      <c r="G2" s="411"/>
      <c r="H2" s="411"/>
      <c r="I2" s="411"/>
      <c r="J2" s="41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0"/>
      <c r="G3" s="420"/>
      <c r="H3" s="420"/>
      <c r="I3" s="184"/>
      <c r="J3" s="168" t="s">
        <v>15505</v>
      </c>
      <c r="K3" s="47"/>
      <c r="L3" s="139"/>
      <c r="M3" s="130"/>
      <c r="N3" s="130"/>
      <c r="O3" s="131"/>
      <c r="P3" s="144">
        <f>MATCH($D$3,LN,0)</f>
        <v>1</v>
      </c>
    </row>
    <row r="4" spans="1:34" ht="15.75">
      <c r="A4" s="45"/>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5" t="str">
        <f ca="1">OFFSET(L!$C$1,MATCH("Declaration"&amp;ADDRESS(ROW(),COLUMN(),4),L!$A:$A,0)-1,SL,,)</f>
        <v>Company Information</v>
      </c>
      <c r="C7" s="425"/>
      <c r="D7" s="425"/>
      <c r="E7" s="425"/>
      <c r="F7" s="425"/>
      <c r="G7" s="425"/>
      <c r="H7" s="425"/>
      <c r="I7" s="425"/>
      <c r="J7" s="425"/>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3" t="s">
        <v>15506</v>
      </c>
      <c r="E8" s="414"/>
      <c r="F8" s="414"/>
      <c r="G8" s="414"/>
      <c r="H8" s="414"/>
      <c r="I8" s="414"/>
      <c r="J8" s="415"/>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2" t="s">
        <v>504</v>
      </c>
      <c r="E9" s="423"/>
      <c r="F9" s="423"/>
      <c r="G9" s="424"/>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6" t="str">
        <f ca="1">OFFSET(L!$C$1,MATCH("Declaration"&amp;ADDRESS(ROW(),COLUMN(),4)&amp;LEFT($D$9,1),L!$A:$A,0)-1,SL,,)</f>
        <v>Description of Scope:</v>
      </c>
      <c r="C10" s="151"/>
      <c r="D10" s="417" t="s">
        <v>15519</v>
      </c>
      <c r="E10" s="418"/>
      <c r="F10" s="418"/>
      <c r="G10" s="418"/>
      <c r="H10" s="418"/>
      <c r="I10" s="418"/>
      <c r="J10" s="41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7"/>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78" t="s">
        <v>15507</v>
      </c>
      <c r="E12" s="402"/>
      <c r="F12" s="402"/>
      <c r="G12" s="402"/>
      <c r="H12" s="402"/>
      <c r="I12" s="402"/>
      <c r="J12" s="37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78" t="s">
        <v>15508</v>
      </c>
      <c r="E13" s="402"/>
      <c r="F13" s="402"/>
      <c r="G13" s="402"/>
      <c r="H13" s="402"/>
      <c r="I13" s="402"/>
      <c r="J13" s="37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3" t="s">
        <v>15509</v>
      </c>
      <c r="E14" s="404"/>
      <c r="F14" s="404"/>
      <c r="G14" s="404"/>
      <c r="H14" s="404"/>
      <c r="I14" s="404"/>
      <c r="J14" s="40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3" t="s">
        <v>15510</v>
      </c>
      <c r="E15" s="404"/>
      <c r="F15" s="404"/>
      <c r="G15" s="404"/>
      <c r="H15" s="404"/>
      <c r="I15" s="404"/>
      <c r="J15" s="40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03" t="s">
        <v>15512</v>
      </c>
      <c r="E16" s="404"/>
      <c r="F16" s="404"/>
      <c r="G16" s="404"/>
      <c r="H16" s="404"/>
      <c r="I16" s="404"/>
      <c r="J16" s="405"/>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3" t="s">
        <v>15511</v>
      </c>
      <c r="E17" s="404"/>
      <c r="F17" s="404"/>
      <c r="G17" s="404"/>
      <c r="H17" s="404"/>
      <c r="I17" s="404"/>
      <c r="J17" s="40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3" t="s">
        <v>15513</v>
      </c>
      <c r="E18" s="404"/>
      <c r="F18" s="404"/>
      <c r="G18" s="404"/>
      <c r="H18" s="404"/>
      <c r="I18" s="404"/>
      <c r="J18" s="40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3" t="s">
        <v>15514</v>
      </c>
      <c r="E19" s="404"/>
      <c r="F19" s="404"/>
      <c r="G19" s="404"/>
      <c r="H19" s="404"/>
      <c r="I19" s="404"/>
      <c r="J19" s="40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8" t="s">
        <v>15515</v>
      </c>
      <c r="E20" s="429"/>
      <c r="F20" s="429"/>
      <c r="G20" s="429"/>
      <c r="H20" s="429"/>
      <c r="I20" s="429"/>
      <c r="J20" s="43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1" t="s">
        <v>15516</v>
      </c>
      <c r="E21" s="432"/>
      <c r="F21" s="432"/>
      <c r="G21" s="432"/>
      <c r="H21" s="432"/>
      <c r="I21" s="432"/>
      <c r="J21" s="43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4">
        <v>44033</v>
      </c>
      <c r="E22" s="435"/>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6"/>
      <c r="E23" s="40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6" t="str">
        <f ca="1">OFFSET(L!$C$1,MATCH("Declaration"&amp;ADDRESS(ROW(),COLUMN(),4),L!$A:$A,0)-1,SL,,)</f>
        <v>Answer the following questions 1 - 8 based on the declaration scope indicated above</v>
      </c>
      <c r="C24" s="436"/>
      <c r="D24" s="436"/>
      <c r="E24" s="436"/>
      <c r="F24" s="436"/>
      <c r="G24" s="436"/>
      <c r="H24" s="436"/>
      <c r="I24" s="436"/>
      <c r="J24" s="436"/>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98" t="str">
        <f ca="1">D25</f>
        <v>Answer</v>
      </c>
      <c r="E31" s="398"/>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98" t="str">
        <f ca="1">D25</f>
        <v>Answer</v>
      </c>
      <c r="E37" s="398"/>
      <c r="F37" s="21"/>
      <c r="G37" s="55" t="str">
        <f ca="1">G25</f>
        <v>Comments</v>
      </c>
      <c r="H37" s="401"/>
      <c r="I37" s="401"/>
      <c r="J37" s="401"/>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v>
      </c>
      <c r="C43" s="13"/>
      <c r="D43" s="398" t="str">
        <f ca="1">D25</f>
        <v>Answer</v>
      </c>
      <c r="E43" s="398"/>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 xml:space="preserve">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99"/>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99"/>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t="s">
        <v>498</v>
      </c>
      <c r="E77" s="379"/>
      <c r="F77" s="68"/>
      <c r="G77" s="380" t="s">
        <v>15517</v>
      </c>
      <c r="H77" s="381"/>
      <c r="I77" s="381"/>
      <c r="J77" s="382"/>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t="s">
        <v>498</v>
      </c>
      <c r="E79" s="379"/>
      <c r="F79" s="68"/>
      <c r="G79" s="380" t="s">
        <v>15517</v>
      </c>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t="s">
        <v>498</v>
      </c>
      <c r="E81" s="379"/>
      <c r="F81" s="68"/>
      <c r="G81" s="380" t="s">
        <v>15517</v>
      </c>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t="s">
        <v>12721</v>
      </c>
      <c r="E83" s="379"/>
      <c r="F83" s="68"/>
      <c r="G83" s="380" t="s">
        <v>15522</v>
      </c>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387" t="s">
        <v>498</v>
      </c>
      <c r="E85" s="388"/>
      <c r="F85" s="68"/>
      <c r="G85" s="380" t="s">
        <v>15520</v>
      </c>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t="s">
        <v>498</v>
      </c>
      <c r="E87" s="379"/>
      <c r="F87" s="68"/>
      <c r="G87" s="380" t="s">
        <v>15521</v>
      </c>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78" t="s">
        <v>14354</v>
      </c>
      <c r="E89" s="379"/>
      <c r="F89" s="68"/>
      <c r="G89" s="380" t="s">
        <v>15518</v>
      </c>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0" priority="68" stopIfTrue="1">
      <formula>AND(OR($D$26="No",AND($D$26="Yes",$D$32="No")),OR($D$27="No",AND($D$27="Yes",$D$33="No")),OR($D$28="No",AND($D$28="Yes",$D$34="No")),OR($D$29="No",AND($D$29="Yes",$D$35="No")))</formula>
    </cfRule>
    <cfRule type="expression" dxfId="99" priority="69" stopIfTrue="1">
      <formula>IF(D75="",TRUE)</formula>
    </cfRule>
  </conditionalFormatting>
  <conditionalFormatting sqref="D26:E26">
    <cfRule type="expression" dxfId="98" priority="120" stopIfTrue="1">
      <formula>IF($D$26="",TRUE)</formula>
    </cfRule>
  </conditionalFormatting>
  <conditionalFormatting sqref="D27:E27">
    <cfRule type="expression" dxfId="97" priority="127" stopIfTrue="1">
      <formula>IF($D$27="",TRUE)</formula>
    </cfRule>
  </conditionalFormatting>
  <conditionalFormatting sqref="D28:E28">
    <cfRule type="expression" dxfId="96" priority="128" stopIfTrue="1">
      <formula>IF($D$28="",TRUE)</formula>
    </cfRule>
  </conditionalFormatting>
  <conditionalFormatting sqref="D29:E29">
    <cfRule type="expression" dxfId="95" priority="129" stopIfTrue="1">
      <formula>IF($D$29="",TRUE)</formula>
    </cfRule>
  </conditionalFormatting>
  <conditionalFormatting sqref="D9:G9">
    <cfRule type="expression" dxfId="94" priority="135" stopIfTrue="1">
      <formula>IF($D$9="",TRUE)</formula>
    </cfRule>
  </conditionalFormatting>
  <conditionalFormatting sqref="D18:J18">
    <cfRule type="expression" dxfId="93" priority="139" stopIfTrue="1">
      <formula>IF($D$18="",TRUE)</formula>
    </cfRule>
  </conditionalFormatting>
  <conditionalFormatting sqref="D22:E22">
    <cfRule type="expression" dxfId="92" priority="142" stopIfTrue="1">
      <formula>IF($D$22="",TRUE)</formula>
    </cfRule>
  </conditionalFormatting>
  <conditionalFormatting sqref="D10:J10">
    <cfRule type="expression" dxfId="91" priority="39" stopIfTrue="1">
      <formula>IF($D$9=$Q$9,TRUE)</formula>
    </cfRule>
    <cfRule type="expression" dxfId="90" priority="149" stopIfTrue="1">
      <formula>IF(AND($D$10="",$D$9=$R$9),TRUE)</formula>
    </cfRule>
  </conditionalFormatting>
  <conditionalFormatting sqref="D34:E34 D40:E40 D52:E52 D58:E58 D64:E64 D70:E70">
    <cfRule type="expression" dxfId="89" priority="32" stopIfTrue="1">
      <formula>$P$28=""</formula>
    </cfRule>
  </conditionalFormatting>
  <conditionalFormatting sqref="D35:E35 D41:E41 D53:E53 D59:E59 D65:E65 D71:E71">
    <cfRule type="expression" dxfId="88" priority="147" stopIfTrue="1">
      <formula>$P$29=""</formula>
    </cfRule>
  </conditionalFormatting>
  <conditionalFormatting sqref="D32:E32">
    <cfRule type="expression" dxfId="87" priority="125" stopIfTrue="1">
      <formula>$P$26=""</formula>
    </cfRule>
  </conditionalFormatting>
  <conditionalFormatting sqref="D32:E32">
    <cfRule type="expression" dxfId="86" priority="38" stopIfTrue="1">
      <formula>IF(AND(OR($D$26="Yes",$D$26=""),$D$32=""),1,0)</formula>
    </cfRule>
  </conditionalFormatting>
  <conditionalFormatting sqref="D38 D50 D56 D62 D68">
    <cfRule type="expression" dxfId="85" priority="34" stopIfTrue="1">
      <formula>$P$32=""</formula>
    </cfRule>
  </conditionalFormatting>
  <conditionalFormatting sqref="D39:E39 D51 D57 D63 D69">
    <cfRule type="expression" dxfId="84" priority="33" stopIfTrue="1">
      <formula>$P$33=""</formula>
    </cfRule>
  </conditionalFormatting>
  <conditionalFormatting sqref="D40 D52 D58 D64 D70">
    <cfRule type="expression" dxfId="83" priority="23" stopIfTrue="1">
      <formula>$P$34=""</formula>
    </cfRule>
    <cfRule type="expression" dxfId="82" priority="145" stopIfTrue="1">
      <formula>IF(AND(OR($D$28="Yes",$D$28=""),D40=""),1,0)</formula>
    </cfRule>
  </conditionalFormatting>
  <conditionalFormatting sqref="D41 D53 D59 D65 D71">
    <cfRule type="expression" dxfId="81" priority="31" stopIfTrue="1">
      <formula>$P$35=""</formula>
    </cfRule>
  </conditionalFormatting>
  <conditionalFormatting sqref="D38:E38 D50:E50 D56:E56 D62:E62 D68:E68">
    <cfRule type="expression" dxfId="80" priority="36" stopIfTrue="1">
      <formula>$P$26=""</formula>
    </cfRule>
    <cfRule type="expression" dxfId="79" priority="37" stopIfTrue="1">
      <formula>IF(AND(OR($D$26="Yes",$D$26=""),D38=""),1,0)</formula>
    </cfRule>
  </conditionalFormatting>
  <conditionalFormatting sqref="D39:E39 D51:E51 D57:E57 D63:E63 D69:E69">
    <cfRule type="expression" dxfId="78" priority="143" stopIfTrue="1">
      <formula>$P$39=""</formula>
    </cfRule>
    <cfRule type="expression" dxfId="77" priority="144" stopIfTrue="1">
      <formula>IF(AND(OR($D$27="Yes",$D$27=""),D39=""),1,0)</formula>
    </cfRule>
  </conditionalFormatting>
  <conditionalFormatting sqref="D33:E33">
    <cfRule type="expression" dxfId="76" priority="25" stopIfTrue="1">
      <formula>IF(AND(OR($D$27="Yes",$D$27=""),$D$33=""),1,0)</formula>
    </cfRule>
    <cfRule type="expression" dxfId="75" priority="26" stopIfTrue="1">
      <formula>$P$27=""</formula>
    </cfRule>
  </conditionalFormatting>
  <conditionalFormatting sqref="D34:E34">
    <cfRule type="expression" dxfId="74" priority="146" stopIfTrue="1">
      <formula>IF(AND(OR($D$28="Yes",$D$28=""),$D$34=""),1,0)</formula>
    </cfRule>
  </conditionalFormatting>
  <conditionalFormatting sqref="D41:E41 D53:E53 D59:E59 D65:E65 D71:E71">
    <cfRule type="expression" dxfId="73" priority="148" stopIfTrue="1">
      <formula>IF(AND(OR($D$29="Yes",$D$29=""),D41=""),1,0)</formula>
    </cfRule>
  </conditionalFormatting>
  <conditionalFormatting sqref="D35:E35">
    <cfRule type="expression" dxfId="72" priority="22" stopIfTrue="1">
      <formula>IF(AND(OR($D$29="Yes",$D$29=""),$D$35=""),1,0)</formula>
    </cfRule>
  </conditionalFormatting>
  <conditionalFormatting sqref="D20:J20">
    <cfRule type="expression" dxfId="71" priority="18" stopIfTrue="1">
      <formula>IF($D$20="",TRUE)</formula>
    </cfRule>
  </conditionalFormatting>
  <conditionalFormatting sqref="D46:E46">
    <cfRule type="expression" dxfId="70" priority="8" stopIfTrue="1">
      <formula>$P$28=""</formula>
    </cfRule>
  </conditionalFormatting>
  <conditionalFormatting sqref="D47:E47">
    <cfRule type="expression" dxfId="69" priority="16" stopIfTrue="1">
      <formula>$P$29=""</formula>
    </cfRule>
  </conditionalFormatting>
  <conditionalFormatting sqref="D44">
    <cfRule type="expression" dxfId="68" priority="10" stopIfTrue="1">
      <formula>$P$32=""</formula>
    </cfRule>
  </conditionalFormatting>
  <conditionalFormatting sqref="D45">
    <cfRule type="expression" dxfId="67" priority="9" stopIfTrue="1">
      <formula>$P$33=""</formula>
    </cfRule>
  </conditionalFormatting>
  <conditionalFormatting sqref="D46">
    <cfRule type="expression" dxfId="66" priority="6" stopIfTrue="1">
      <formula>$P$34=""</formula>
    </cfRule>
    <cfRule type="expression" dxfId="65" priority="15" stopIfTrue="1">
      <formula>IF(AND(OR($D$28="Yes",$D$28=""),D46=""),1,0)</formula>
    </cfRule>
  </conditionalFormatting>
  <conditionalFormatting sqref="D47">
    <cfRule type="expression" dxfId="64" priority="7" stopIfTrue="1">
      <formula>$P$35=""</formula>
    </cfRule>
  </conditionalFormatting>
  <conditionalFormatting sqref="D44:E44">
    <cfRule type="expression" dxfId="63" priority="11" stopIfTrue="1">
      <formula>$P$26=""</formula>
    </cfRule>
    <cfRule type="expression" dxfId="62" priority="12" stopIfTrue="1">
      <formula>IF(AND(OR($D$26="Yes",$D$26=""),D44=""),1,0)</formula>
    </cfRule>
  </conditionalFormatting>
  <conditionalFormatting sqref="D45:E45">
    <cfRule type="expression" dxfId="61" priority="13" stopIfTrue="1">
      <formula>$P$39=""</formula>
    </cfRule>
    <cfRule type="expression" dxfId="60" priority="14" stopIfTrue="1">
      <formula>IF(AND(OR($D$27="Yes",$D$27=""),D45=""),1,0)</formula>
    </cfRule>
  </conditionalFormatting>
  <conditionalFormatting sqref="D47:E47">
    <cfRule type="expression" dxfId="59" priority="17" stopIfTrue="1">
      <formula>IF(AND(OR($D$29="Yes",$D$29=""),D47=""),1,0)</formula>
    </cfRule>
  </conditionalFormatting>
  <conditionalFormatting sqref="D8:J8">
    <cfRule type="expression" dxfId="58" priority="5" stopIfTrue="1">
      <formula>IF($D$8="",TRUE)</formula>
    </cfRule>
  </conditionalFormatting>
  <conditionalFormatting sqref="D15:J15">
    <cfRule type="expression" dxfId="57" priority="4" stopIfTrue="1">
      <formula>IF($D$15="",TRUE)</formula>
    </cfRule>
  </conditionalFormatting>
  <conditionalFormatting sqref="D16:J16">
    <cfRule type="expression" dxfId="56" priority="3" stopIfTrue="1">
      <formula>IF($D$17="",TRUE)</formula>
    </cfRule>
  </conditionalFormatting>
  <conditionalFormatting sqref="D17:J17">
    <cfRule type="expression" dxfId="55" priority="2" stopIfTrue="1">
      <formula>IF($D$17="",TRUE)</formula>
    </cfRule>
  </conditionalFormatting>
  <conditionalFormatting sqref="G85:J85">
    <cfRule type="expression" dxfId="54" priority="1" stopIfTrue="1">
      <formula>IF(AND($D$73="Yes, using other format (describe)",$G$73=""),TRUE)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5CB333AF-01FF-401C-A841-124D6FBFFB6D}"/>
    <hyperlink ref="D20" r:id="rId4" xr:uid="{DCBE5BA7-175D-45B9-A130-F34F7D04627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7" t="str">
        <f ca="1">OFFSET(L!$C$1,MATCH("Smelter List"&amp;ADDRESS(ROW(),COLUMN(),4),L!$A:$A,0)-1,SL,,)</f>
        <v>Link to "RMAP Conformant Smelter List"</v>
      </c>
      <c r="K2" s="438"/>
      <c r="L2" s="438"/>
      <c r="M2" s="438"/>
      <c r="N2" s="438"/>
      <c r="O2" s="438"/>
      <c r="P2" s="234"/>
      <c r="Q2" s="235"/>
      <c r="R2" s="236"/>
      <c r="S2" s="236"/>
      <c r="T2" s="236"/>
      <c r="U2" s="267"/>
      <c r="V2" s="267"/>
      <c r="W2" s="268"/>
      <c r="X2" s="267"/>
      <c r="Y2" s="267"/>
      <c r="Z2" s="267"/>
      <c r="AH2" s="176" t="s">
        <v>498</v>
      </c>
    </row>
    <row r="3" spans="1:34" s="269" customFormat="1" ht="243.95" customHeight="1">
      <c r="A3" s="204"/>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0"/>
      <c r="G3" s="440" t="str">
        <f ca="1">OFFSET(L!$C$1,MATCH("General"&amp;"Cpy",L!$A:$A,0)-1,SL,,)</f>
        <v>© 2020 Responsible Minerals Initiative. All rights reserved.</v>
      </c>
      <c r="H3" s="440"/>
      <c r="I3" s="441"/>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Tri Star Metals, LLC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63.75">
      <c r="A6" s="103" t="str">
        <f ca="1">Declaration!B10</f>
        <v>Description of Scope:</v>
      </c>
      <c r="B6" s="102" t="str">
        <f>Declaration!D10</f>
        <v>Stainless Steel Bar and Wire, Nickel Alloys Bar and Wire (with exception to Alloy 22, L605, C276 and HX; which contain the element W) and Aluminum Bar (with exception to Alloys 6026 and 6028; which contain SN)</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Bud Maidak</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bmaidak@tristarmetals.com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630-384-8433</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Matthew Perry</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MPerry@tristarmetals.com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44033</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Per California Proposition 65</v>
      </c>
      <c r="C56" s="102" t="str">
        <f t="shared" ca="1" si="10"/>
        <v>Complete</v>
      </c>
      <c r="D56" s="108" t="str">
        <f>IF(H56=1,"Click here to specify URL for question (B)","")</f>
        <v/>
      </c>
      <c r="E56" s="84"/>
      <c r="F56" s="107">
        <f>IF(AND(F55=1,B55="Yes"),1,0)</f>
        <v>0</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Yes, using other format (describe)</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Yes</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Yes, with the EU</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45"/>
    </row>
    <row r="2" spans="1:6">
      <c r="A2" s="29"/>
      <c r="B2" s="147"/>
      <c r="C2" s="147"/>
      <c r="D2"/>
      <c r="E2" s="30"/>
    </row>
    <row r="3" spans="1:6">
      <c r="A3" s="29"/>
      <c r="B3" s="147"/>
      <c r="C3" s="147"/>
      <c r="D3" s="147"/>
      <c r="E3" s="30"/>
    </row>
    <row r="4" spans="1:6" ht="15.75" customHeight="1">
      <c r="A4" s="29"/>
      <c r="B4" s="443" t="s">
        <v>921</v>
      </c>
      <c r="C4" s="443"/>
      <c r="D4" s="443"/>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6" t="str">
        <f ca="1">OFFSET(L!$C$1,MATCH("General"&amp;"Cpy",L!$A:$A,0)-1,SL,,)</f>
        <v>© 2020 Responsible Minerals Initiative. All rights reserved.</v>
      </c>
      <c r="C1001" s="446"/>
      <c r="D1001" s="446"/>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8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56.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85.25">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42.25">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13.7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45">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57">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purl.org/dc/dcmitype/"/>
    <ds:schemaRef ds:uri="http://schemas.microsoft.com/office/2006/metadata/properties"/>
    <ds:schemaRef ds:uri="060324a1-f66f-4c36-a8ec-beadbf2f4219"/>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Bud Maidak</cp:lastModifiedBy>
  <cp:lastPrinted>2015-04-21T20:47:43Z</cp:lastPrinted>
  <dcterms:created xsi:type="dcterms:W3CDTF">2010-06-21T21:00:23Z</dcterms:created>
  <dcterms:modified xsi:type="dcterms:W3CDTF">2020-08-07T20:29:21Z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